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3. Matching Fund 2025\"/>
    </mc:Choice>
  </mc:AlternateContent>
  <xr:revisionPtr revIDLastSave="0" documentId="13_ncr:1_{272CD5ED-59F9-42DB-9D0C-B957795FC20F}" xr6:coauthVersionLast="47" xr6:coauthVersionMax="47" xr10:uidLastSave="{00000000-0000-0000-0000-000000000000}"/>
  <bookViews>
    <workbookView xWindow="-120" yWindow="-120" windowWidth="20730" windowHeight="11040" firstSheet="9" activeTab="9" xr2:uid="{DB086022-2947-4450-ADB3-203DC7CDF96B}"/>
  </bookViews>
  <sheets>
    <sheet name="Rekapitulasi" sheetId="1" r:id="rId1"/>
    <sheet name="Ketentuan" sheetId="2" r:id="rId2"/>
    <sheet name="A. Honorarium" sheetId="3" r:id="rId3"/>
    <sheet name="B. Peralatan Pendukung" sheetId="4" r:id="rId4"/>
    <sheet name="C. Bahan Prototype" sheetId="5" r:id="rId5"/>
    <sheet name="D. Pendampingan" sheetId="6" r:id="rId6"/>
    <sheet name="E. FGD" sheetId="7" r:id="rId7"/>
    <sheet name="F. Survei" sheetId="8" r:id="rId8"/>
    <sheet name="G. Pengujian Produk" sheetId="9" r:id="rId9"/>
    <sheet name="H. Pendaftaran HKI" sheetId="10" r:id="rId10"/>
    <sheet name="I. Biaya Perjalanan Dinas" sheetId="11" r:id="rId11"/>
    <sheet name="J. Bantuan Insentif Mahasiswa" sheetId="12" r:id="rId12"/>
    <sheet name="K. Produksi Skala Terbatas" sheetId="13" r:id="rId13"/>
    <sheet name="L. Pengelolaan Program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G25" i="1"/>
  <c r="C25" i="1"/>
  <c r="B25" i="1" l="1"/>
  <c r="D24" i="1"/>
  <c r="F24" i="1"/>
  <c r="B12" i="1"/>
  <c r="C41" i="1"/>
  <c r="B6" i="1"/>
  <c r="I3" i="14"/>
  <c r="H2" i="14" s="1"/>
  <c r="H3" i="14"/>
  <c r="J2" i="14"/>
  <c r="G2" i="14"/>
  <c r="H3" i="13"/>
  <c r="H2" i="13" s="1"/>
  <c r="K2" i="13" s="1"/>
  <c r="I3" i="13"/>
  <c r="J2" i="13"/>
  <c r="G2" i="13"/>
  <c r="J3" i="12"/>
  <c r="K3" i="12"/>
  <c r="L2" i="12"/>
  <c r="I2" i="12"/>
  <c r="K2" i="11"/>
  <c r="H2" i="11"/>
  <c r="J3" i="11"/>
  <c r="I3" i="11"/>
  <c r="I2" i="11" s="1"/>
  <c r="G2" i="10"/>
  <c r="F3" i="10"/>
  <c r="E2" i="10" s="1"/>
  <c r="H2" i="10" s="1"/>
  <c r="E3" i="10"/>
  <c r="D2" i="10"/>
  <c r="L2" i="9"/>
  <c r="K2" i="9"/>
  <c r="I2" i="9"/>
  <c r="J3" i="9"/>
  <c r="I3" i="9"/>
  <c r="H2" i="9"/>
  <c r="L2" i="8"/>
  <c r="K2" i="8"/>
  <c r="J3" i="8"/>
  <c r="I3" i="8"/>
  <c r="I2" i="8" s="1"/>
  <c r="H2" i="8"/>
  <c r="M2" i="7"/>
  <c r="L2" i="7"/>
  <c r="K3" i="7"/>
  <c r="J3" i="7"/>
  <c r="J2" i="7"/>
  <c r="I2" i="7"/>
  <c r="N2" i="6"/>
  <c r="M2" i="6"/>
  <c r="L3" i="6"/>
  <c r="K3" i="6"/>
  <c r="K2" i="6"/>
  <c r="J2" i="6"/>
  <c r="L2" i="5"/>
  <c r="K2" i="5"/>
  <c r="J3" i="5"/>
  <c r="I3" i="5"/>
  <c r="I2" i="5" s="1"/>
  <c r="H2" i="5"/>
  <c r="L2" i="4"/>
  <c r="K2" i="4"/>
  <c r="J3" i="4"/>
  <c r="I2" i="4" s="1"/>
  <c r="I3" i="4"/>
  <c r="H2" i="4"/>
  <c r="I3" i="3"/>
  <c r="J3" i="3"/>
  <c r="K2" i="3"/>
  <c r="I2" i="3"/>
  <c r="L2" i="3" s="1"/>
  <c r="H2" i="3"/>
  <c r="B19" i="1"/>
  <c r="B22" i="1"/>
  <c r="B23" i="1"/>
  <c r="K2" i="14" l="1"/>
  <c r="J2" i="12"/>
  <c r="M2" i="12" s="1"/>
  <c r="L2" i="11"/>
  <c r="B14" i="1"/>
  <c r="B13" i="1" l="1"/>
  <c r="D23" i="1"/>
  <c r="J7" i="2"/>
  <c r="F20" i="1"/>
  <c r="H20" i="1"/>
  <c r="I20" i="1" s="1"/>
  <c r="B20" i="1"/>
  <c r="F18" i="1"/>
  <c r="D18" i="1"/>
  <c r="B18" i="1"/>
  <c r="B17" i="1"/>
  <c r="A42" i="1"/>
  <c r="C39" i="1"/>
  <c r="H23" i="1"/>
  <c r="F23" i="1"/>
  <c r="H22" i="1"/>
  <c r="F22" i="1"/>
  <c r="D22" i="1"/>
  <c r="H21" i="1"/>
  <c r="I21" i="1" s="1"/>
  <c r="F21" i="1"/>
  <c r="D21" i="1"/>
  <c r="B21" i="1"/>
  <c r="H19" i="1"/>
  <c r="F19" i="1"/>
  <c r="D19" i="1"/>
  <c r="H18" i="1"/>
  <c r="I18" i="1" s="1"/>
  <c r="H17" i="1"/>
  <c r="F17" i="1"/>
  <c r="D17" i="1"/>
  <c r="H16" i="1"/>
  <c r="I16" i="1" s="1"/>
  <c r="F16" i="1"/>
  <c r="D16" i="1"/>
  <c r="B16" i="1"/>
  <c r="H15" i="1"/>
  <c r="F15" i="1"/>
  <c r="D15" i="1"/>
  <c r="B15" i="1"/>
  <c r="H14" i="1"/>
  <c r="F14" i="1"/>
  <c r="D14" i="1"/>
  <c r="H13" i="1"/>
  <c r="I13" i="1" s="1"/>
  <c r="F13" i="1"/>
  <c r="D13" i="1"/>
  <c r="H12" i="1"/>
  <c r="I12" i="1" s="1"/>
  <c r="F12" i="1"/>
  <c r="D12" i="1"/>
  <c r="B30" i="1" l="1"/>
  <c r="D30" i="1" s="1"/>
  <c r="B34" i="1"/>
  <c r="D34" i="1" s="1"/>
  <c r="B33" i="1"/>
  <c r="D33" i="1" s="1"/>
  <c r="B31" i="1"/>
  <c r="D31" i="1" s="1"/>
  <c r="B32" i="1"/>
  <c r="D32" i="1" s="1"/>
  <c r="B35" i="1"/>
  <c r="D35" i="1" s="1"/>
  <c r="J14" i="1"/>
  <c r="K14" i="1" s="1"/>
  <c r="J19" i="1"/>
  <c r="K19" i="1" s="1"/>
  <c r="J15" i="1"/>
  <c r="K15" i="1" s="1"/>
  <c r="J23" i="1"/>
  <c r="K23" i="1" s="1"/>
  <c r="J22" i="1"/>
  <c r="K22" i="1" s="1"/>
  <c r="D20" i="1"/>
  <c r="J20" i="1" s="1"/>
  <c r="K20" i="1" s="1"/>
  <c r="J17" i="1"/>
  <c r="K17" i="1" s="1"/>
  <c r="C21" i="1"/>
  <c r="J12" i="1"/>
  <c r="J16" i="1"/>
  <c r="K16" i="1" s="1"/>
  <c r="I17" i="1"/>
  <c r="J21" i="1"/>
  <c r="K21" i="1" s="1"/>
  <c r="I14" i="1"/>
  <c r="I22" i="1"/>
  <c r="J18" i="1"/>
  <c r="K18" i="1" s="1"/>
  <c r="I15" i="1"/>
  <c r="I19" i="1"/>
  <c r="I23" i="1"/>
  <c r="J13" i="1"/>
  <c r="K13" i="1" s="1"/>
  <c r="H25" i="1"/>
  <c r="B39" i="1" l="1"/>
  <c r="D39" i="1" s="1"/>
  <c r="C13" i="1"/>
  <c r="C19" i="1"/>
  <c r="C22" i="1"/>
  <c r="C14" i="1"/>
  <c r="C17" i="1"/>
  <c r="C15" i="1"/>
  <c r="C20" i="1"/>
  <c r="C23" i="1"/>
  <c r="C18" i="1"/>
  <c r="C16" i="1"/>
  <c r="C12" i="1"/>
  <c r="B38" i="1"/>
  <c r="C38" i="1" s="1"/>
  <c r="D25" i="1"/>
  <c r="K12" i="1"/>
  <c r="J25" i="1"/>
  <c r="B41" i="1" l="1"/>
  <c r="D42" i="1" s="1"/>
  <c r="E13" i="1"/>
  <c r="E21" i="1"/>
  <c r="G24" i="1"/>
  <c r="E19" i="1"/>
  <c r="G16" i="1"/>
  <c r="E14" i="1"/>
  <c r="B37" i="1"/>
  <c r="C37" i="1" s="1"/>
  <c r="G15" i="1"/>
  <c r="B42" i="1"/>
  <c r="G19" i="1"/>
  <c r="E20" i="1"/>
  <c r="G22" i="1"/>
  <c r="E15" i="1"/>
  <c r="E23" i="1"/>
  <c r="G12" i="1"/>
  <c r="G23" i="1"/>
  <c r="G14" i="1"/>
  <c r="E17" i="1"/>
  <c r="G21" i="1"/>
  <c r="E12" i="1"/>
  <c r="G13" i="1"/>
  <c r="G18" i="1"/>
  <c r="E16" i="1"/>
  <c r="G20" i="1"/>
  <c r="G17" i="1"/>
  <c r="E18" i="1"/>
  <c r="E22" i="1"/>
  <c r="K25" i="1"/>
  <c r="E24" i="1"/>
</calcChain>
</file>

<file path=xl/sharedStrings.xml><?xml version="1.0" encoding="utf-8"?>
<sst xmlns="http://schemas.openxmlformats.org/spreadsheetml/2006/main" count="368" uniqueCount="112">
  <si>
    <t>Ketua Pengusul</t>
  </si>
  <si>
    <t>Perguruan Tinggi</t>
  </si>
  <si>
    <t>Judul Program</t>
  </si>
  <si>
    <t>Skema</t>
  </si>
  <si>
    <t>Tahun Pelaksanaan</t>
  </si>
  <si>
    <t>A. Honorarium Tenaga Peneliti/Pakar</t>
  </si>
  <si>
    <t>B. Peralatan Pendukung Terkait Langsung dengan Kegiatan</t>
  </si>
  <si>
    <t>C. Bahan Prototype/Produksi Skala Terbatas/Bahan Habis Penelitian</t>
  </si>
  <si>
    <t>D. Pendampingan/Alih Teknologi</t>
  </si>
  <si>
    <t>E. Diskusi Terpumpun/Focus Group Discussion (FGD)</t>
  </si>
  <si>
    <t>F. Survei</t>
  </si>
  <si>
    <t>G. Biaya Pengujian Produk</t>
  </si>
  <si>
    <t>H. Pendaftaran HKI</t>
  </si>
  <si>
    <t>I. Biaya Perjalanan Dinas</t>
  </si>
  <si>
    <t>J. Bantuan Insentif Mahasiswa</t>
  </si>
  <si>
    <t>K. Biaya Produksi Skala Terbatas</t>
  </si>
  <si>
    <t>L. Pengelolaan Program</t>
  </si>
  <si>
    <t>Subtotal</t>
  </si>
  <si>
    <t>Total</t>
  </si>
  <si>
    <t>Komponen Pembiayaan</t>
  </si>
  <si>
    <t>Sumber Pendanaan</t>
  </si>
  <si>
    <t>Dana Padanan</t>
  </si>
  <si>
    <t>Mitra</t>
  </si>
  <si>
    <t>Mitra Tunai</t>
  </si>
  <si>
    <t>Mitra Natura</t>
  </si>
  <si>
    <t>Nama Skema</t>
  </si>
  <si>
    <t>Honorarium Tenaga Peneliti/Pakar</t>
  </si>
  <si>
    <t>Pengelolaan Program</t>
  </si>
  <si>
    <t>Prosentase Dana Mitra Tunai Terhadap Dana Padanan Vokasi</t>
  </si>
  <si>
    <t>Jumlah Dana Tidak Eligibel</t>
  </si>
  <si>
    <t>Status</t>
  </si>
  <si>
    <t>Prosentase</t>
  </si>
  <si>
    <t>A2</t>
  </si>
  <si>
    <t>A3</t>
  </si>
  <si>
    <t>Tahun 2</t>
  </si>
  <si>
    <t>Proporsi Pendanaan</t>
  </si>
  <si>
    <t>Perhitungan</t>
  </si>
  <si>
    <t>LEMBAR VALIDASI RENCANA ANGGARAN BIAYA</t>
  </si>
  <si>
    <t>RENCANA ANGGARAN BIAYA PROGRAM DANA PADANAN VOKASI 2025</t>
  </si>
  <si>
    <t>MATRIKS REGULASI RENCANA ANGGARAN BIAYA</t>
  </si>
  <si>
    <t>Komponen Pembuiayaan/ Peraturan Tambahan</t>
  </si>
  <si>
    <t>Dana Padanan Vokasi</t>
  </si>
  <si>
    <t>Perg. Tinggi</t>
  </si>
  <si>
    <t>A1</t>
  </si>
  <si>
    <t>A4</t>
  </si>
  <si>
    <t>B1</t>
  </si>
  <si>
    <t>B2</t>
  </si>
  <si>
    <t>🗹</t>
  </si>
  <si>
    <t>Proporsi Pendanaan (DIKSI : MITRA)</t>
  </si>
  <si>
    <t>2:1</t>
  </si>
  <si>
    <t>1:1</t>
  </si>
  <si>
    <t>Tahun 1</t>
  </si>
  <si>
    <t>Tahun 3</t>
  </si>
  <si>
    <t>Nomor</t>
  </si>
  <si>
    <t>Aktivitas</t>
  </si>
  <si>
    <t>Nama</t>
  </si>
  <si>
    <t>Posisi/Jabatan</t>
  </si>
  <si>
    <t>Unit</t>
  </si>
  <si>
    <t>Harga Satuan</t>
  </si>
  <si>
    <t>Satuan</t>
  </si>
  <si>
    <t>Jumlah</t>
  </si>
  <si>
    <t>Tunai</t>
  </si>
  <si>
    <t>Natura</t>
  </si>
  <si>
    <t>A. Honorarium Tenaga Peneliti/Pakar (Dana Mitra/ Perguruan Tinggi)</t>
  </si>
  <si>
    <t>Nama Alat</t>
  </si>
  <si>
    <t>Spesifikasi Teknis</t>
  </si>
  <si>
    <t>D. Pendampingan/Alih Teknologi (Hanya Skema B1)</t>
  </si>
  <si>
    <t>Judul Pendampingan</t>
  </si>
  <si>
    <t>Jumlah peserta</t>
  </si>
  <si>
    <t>Tempat</t>
  </si>
  <si>
    <t>Komponen</t>
  </si>
  <si>
    <t>C. Bahan Prototype/Produksi Skala Terbatas/Bahan Habis Penelitian (Skema A dan B1)</t>
  </si>
  <si>
    <t>Nama Bahan</t>
  </si>
  <si>
    <t>E. Diskusi Terpumpun/Focus Group Discussion (FGD) (Hanya Skema B2)</t>
  </si>
  <si>
    <t>Judul FGD</t>
  </si>
  <si>
    <t>Jumlah Peserta</t>
  </si>
  <si>
    <t>F. Survei (Skema A3 dan B)</t>
  </si>
  <si>
    <t>Judul Survey</t>
  </si>
  <si>
    <t>Nama Produk</t>
  </si>
  <si>
    <t>Jenis Pengujian</t>
  </si>
  <si>
    <t>Judul HKI</t>
  </si>
  <si>
    <t>I. Biaya Perjalanan Dinas (Semua Skema)</t>
  </si>
  <si>
    <t>Tujuan</t>
  </si>
  <si>
    <t>J. Bantuan Insentif Mahasiswa (Semua Skema)</t>
  </si>
  <si>
    <t>Nama Kegiatan</t>
  </si>
  <si>
    <t>Jumlah Mahasiswa</t>
  </si>
  <si>
    <t>K. Biaya Produksi Skala Terbatas (Semua Skema A dan B1)</t>
  </si>
  <si>
    <t>L. Pengelolaan Program MF (Semua Skema)</t>
  </si>
  <si>
    <t>B. Peralatan Pendukung Terkait Langsung dengan Kegiatan (Semua Skema)</t>
  </si>
  <si>
    <t>E. Diskusi Terpumpun/Focus Group Discussion</t>
  </si>
  <si>
    <t>Catatan/ Keterangan</t>
  </si>
  <si>
    <t>H. Pendaftaran HKI (Dana Mitra/ Perguruan Tinggi)</t>
  </si>
  <si>
    <t>Catatan/ Ketarangan</t>
  </si>
  <si>
    <t>Skema A1</t>
  </si>
  <si>
    <t>Skema A2</t>
  </si>
  <si>
    <t>Skema A3</t>
  </si>
  <si>
    <t>Skema A4</t>
  </si>
  <si>
    <t>Skema B1</t>
  </si>
  <si>
    <t>Skema B2</t>
  </si>
  <si>
    <r>
      <rPr>
        <b/>
        <u/>
        <sz val="10"/>
        <color theme="1"/>
        <rFont val="Arial Narrow"/>
        <family val="2"/>
      </rPr>
      <t xml:space="preserve">Keterangan Pengisian:
</t>
    </r>
    <r>
      <rPr>
        <sz val="10"/>
        <color theme="1"/>
        <rFont val="Arial Narrow"/>
        <family val="2"/>
      </rPr>
      <t>1. Pembiayaan Honorarium Peneliti bersumber dari selain Dana Padanan dengan tetap mengacu Peraturan Menteri Keuangan yang berlaku
2. Pastikan Kolom "</t>
    </r>
    <r>
      <rPr>
        <b/>
        <u/>
        <sz val="10"/>
        <color theme="1"/>
        <rFont val="Arial Narrow"/>
        <family val="2"/>
      </rPr>
      <t>Nomor</t>
    </r>
    <r>
      <rPr>
        <sz val="10"/>
        <color theme="1"/>
        <rFont val="Arial Narrow"/>
        <family val="2"/>
      </rPr>
      <t>" terisi dan Kolom "</t>
    </r>
    <r>
      <rPr>
        <b/>
        <u/>
        <sz val="10"/>
        <color theme="1"/>
        <rFont val="Arial Narrow"/>
        <family val="2"/>
      </rPr>
      <t>Aktivitas</t>
    </r>
    <r>
      <rPr>
        <sz val="10"/>
        <color theme="1"/>
        <rFont val="Arial Narrow"/>
        <family val="2"/>
      </rPr>
      <t>" diisi sesuai dengan yang diajukan/ disetujui.
3. Kolom F-L diisi dengan format numerik dan wajib diisi (</t>
    </r>
    <r>
      <rPr>
        <b/>
        <i/>
        <sz val="10"/>
        <color theme="1"/>
        <rFont val="Arial Narrow"/>
        <family val="2"/>
      </rPr>
      <t>Apabila tidak ada isian dapat diisikan dengan nilai "0"</t>
    </r>
    <r>
      <rPr>
        <sz val="10"/>
        <color theme="1"/>
        <rFont val="Arial Narrow"/>
        <family val="2"/>
      </rPr>
      <t>)
4. Diisi sesuai buku panduan dan mengacu pada peraturan perundang-undangan yang berlaku.
5. Kolom "</t>
    </r>
    <r>
      <rPr>
        <b/>
        <u/>
        <sz val="10"/>
        <color theme="1"/>
        <rFont val="Arial Narrow"/>
        <family val="2"/>
      </rPr>
      <t>Catatan/ Keterangan</t>
    </r>
    <r>
      <rPr>
        <sz val="10"/>
        <color theme="1"/>
        <rFont val="Arial Narrow"/>
        <family val="2"/>
      </rPr>
      <t>" dapat diisikan dengan catatan-catatan terkait, seperti referensi harga dan keterangan lainnya,</t>
    </r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</si>
  <si>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F-L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 xml:space="preserve">" dapat diisikan dengan catatan-catatan terkait, seperti referensi harga dan keterangan lainnya,
</t>
    </r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</si>
  <si>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H-N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>" dapat diisikan dengan catatan-catatan terkait, seperti referensi harga dan keterangan lainnya.
5. Kolom "</t>
    </r>
    <r>
      <rPr>
        <b/>
        <u/>
        <sz val="10"/>
        <color theme="1"/>
        <rFont val="Arial"/>
        <family val="2"/>
      </rPr>
      <t>Komponen</t>
    </r>
    <r>
      <rPr>
        <sz val="10"/>
        <color theme="1"/>
        <rFont val="Arial"/>
        <family val="2"/>
      </rPr>
      <t>" diisikan dengan Jenis Pembiayaan, seperti : Transport, Honorarium Narasumber, dsb.</t>
    </r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</si>
  <si>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G-M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>" dapat diisikan dengan catatan-catatan terkait, seperti referensi harga dan keterangan lainnya.
5. Kolom "</t>
    </r>
    <r>
      <rPr>
        <b/>
        <u/>
        <sz val="10"/>
        <color theme="1"/>
        <rFont val="Arial"/>
        <family val="2"/>
      </rPr>
      <t>Komponen</t>
    </r>
    <r>
      <rPr>
        <sz val="10"/>
        <color theme="1"/>
        <rFont val="Arial"/>
        <family val="2"/>
      </rPr>
      <t>" diisikan dengan Jenis Pembiayaan, seperti : Transport, Honorarium Narasumber, dsb.</t>
    </r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</si>
  <si>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G-M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>" dapat diisikan dengan catatan-catatan terkait, seperti referensi harga dan keterangan lainnya.
5. Kolom "</t>
    </r>
    <r>
      <rPr>
        <b/>
        <u/>
        <sz val="10"/>
        <color theme="1"/>
        <rFont val="Arial"/>
        <family val="2"/>
      </rPr>
      <t>Komponen</t>
    </r>
    <r>
      <rPr>
        <sz val="10"/>
        <color theme="1"/>
        <rFont val="Arial"/>
        <family val="2"/>
      </rPr>
      <t>" diisikan dengan Jenis Pembiayaan, seperti : Transport, Honorarium Pengolah Data, dsb.</t>
    </r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</si>
  <si>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F-L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sz val="10"/>
        <color theme="1"/>
        <rFont val="Arial"/>
        <family val="2"/>
      </rPr>
      <t>Nama Produk</t>
    </r>
    <r>
      <rPr>
        <sz val="10"/>
        <color theme="1"/>
        <rFont val="Arial"/>
        <family val="2"/>
      </rPr>
      <t>" disikan dengan Nama Produk yang akan diuji
5. Kolom "</t>
    </r>
    <r>
      <rPr>
        <b/>
        <sz val="10"/>
        <color theme="1"/>
        <rFont val="Arial"/>
        <family val="2"/>
      </rPr>
      <t>Jenis Pengujian</t>
    </r>
    <r>
      <rPr>
        <sz val="10"/>
        <color theme="1"/>
        <rFont val="Arial"/>
        <family val="2"/>
      </rPr>
      <t>" diisikan dengan Jenis pengujian yang akan dilakukan..
6.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 xml:space="preserve">" dapat diisikan dengan catatan-catatan terkait, seperti referensi harga dan keterangan lainnya,
</t>
    </r>
  </si>
  <si>
    <t>G. Biaya Pengujian Produk (Skema A1, A2, dam A4)</t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</si>
  <si>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D-H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 xml:space="preserve">" dapat diisikan dengan catatan-catatan terkait, seperti referensi harga dan keterangan lainnya,
</t>
    </r>
    <r>
      <rPr>
        <b/>
        <u/>
        <sz val="10"/>
        <color theme="1"/>
        <rFont val="Arial"/>
        <family val="2"/>
      </rPr>
      <t xml:space="preserve">
Tautan terkait:
</t>
    </r>
    <r>
      <rPr>
        <sz val="10"/>
        <color theme="1"/>
        <rFont val="Arial"/>
        <family val="2"/>
      </rPr>
      <t xml:space="preserve">https://dgip.go.id/menu-utama/paten/biaya
https://dgip.go.id/menu-utama/hak-cipta/biaya
https://dgip.go.id/menu-utama/desain-industri/biaya 
</t>
    </r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</si>
  <si>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F-L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>" dapat diisikan dengan catatan-catatan terkait, seperti referensi harga dan keterangan lainnya.
5. Kolom "</t>
    </r>
    <r>
      <rPr>
        <b/>
        <u/>
        <sz val="10"/>
        <color theme="1"/>
        <rFont val="Arial"/>
        <family val="2"/>
      </rPr>
      <t>Komponen</t>
    </r>
    <r>
      <rPr>
        <sz val="10"/>
        <color theme="1"/>
        <rFont val="Arial"/>
        <family val="2"/>
      </rPr>
      <t>" diisikan dengan Jenis Pembiayaan, seperti : Transport, Uang Saku, dsb.</t>
    </r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</si>
  <si>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G-M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>" dapat diisikan dengan catatan-catatan terkait, seperti referensi harga dan keterangan lainnya.
5. Kolom "</t>
    </r>
    <r>
      <rPr>
        <b/>
        <u/>
        <sz val="10"/>
        <color theme="1"/>
        <rFont val="Arial"/>
        <family val="2"/>
      </rPr>
      <t>Komponen</t>
    </r>
    <r>
      <rPr>
        <sz val="10"/>
        <color theme="1"/>
        <rFont val="Arial"/>
        <family val="2"/>
      </rPr>
      <t>" diisikan dengan Jenis Pembiayaan, seperti : Transport, Uang Saku, dsb.</t>
    </r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</si>
  <si>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E-K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sz val="10"/>
        <color theme="1"/>
        <rFont val="Arial"/>
        <family val="2"/>
      </rPr>
      <t>Komponen</t>
    </r>
    <r>
      <rPr>
        <sz val="10"/>
        <color theme="1"/>
        <rFont val="Arial"/>
        <family val="2"/>
      </rPr>
      <t>" diisikan dengan jenis Komponen Pembiayaan terkait...
5.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 xml:space="preserve">" dapat diisikan dengan catatan-catatan terkait, seperti referensi harga dan keterangan lainnya,
</t>
    </r>
  </si>
  <si>
    <r>
      <rPr>
        <b/>
        <u/>
        <sz val="10"/>
        <color theme="1"/>
        <rFont val="Arial"/>
        <family val="2"/>
      </rPr>
      <t>Keterangan Pengisian:</t>
    </r>
    <r>
      <rPr>
        <sz val="10"/>
        <color theme="1"/>
        <rFont val="Arial"/>
        <family val="2"/>
      </rPr>
      <t xml:space="preserve">
1. Pastikan Kolom "</t>
    </r>
    <r>
      <rPr>
        <b/>
        <u/>
        <sz val="10"/>
        <color theme="1"/>
        <rFont val="Arial"/>
        <family val="2"/>
      </rPr>
      <t>Nomor</t>
    </r>
    <r>
      <rPr>
        <sz val="10"/>
        <color theme="1"/>
        <rFont val="Arial"/>
        <family val="2"/>
      </rPr>
      <t>" terisi dan Kolom "</t>
    </r>
    <r>
      <rPr>
        <b/>
        <u/>
        <sz val="10"/>
        <color theme="1"/>
        <rFont val="Arial"/>
        <family val="2"/>
      </rPr>
      <t>Aktivitas</t>
    </r>
    <r>
      <rPr>
        <sz val="10"/>
        <color theme="1"/>
        <rFont val="Arial"/>
        <family val="2"/>
      </rPr>
      <t>" diisi sesuai dengan yang diajukan/ disetujui.
2. Kolom E-K diisi dengan format numerik dan wajib diisi (</t>
    </r>
    <r>
      <rPr>
        <b/>
        <i/>
        <sz val="10"/>
        <color theme="1"/>
        <rFont val="Arial"/>
        <family val="2"/>
      </rPr>
      <t>Apabila tidak ada isian dapat diisikan dengan nilai "0"</t>
    </r>
    <r>
      <rPr>
        <sz val="10"/>
        <color theme="1"/>
        <rFont val="Arial"/>
        <family val="2"/>
      </rPr>
      <t>)
3. Diisi sesuai buku panduan dan mengacu pada peraturan perundang-undangan yang berlaku
4. Kolom "</t>
    </r>
    <r>
      <rPr>
        <b/>
        <sz val="10"/>
        <color theme="1"/>
        <rFont val="Arial"/>
        <family val="2"/>
      </rPr>
      <t>Nama Produk</t>
    </r>
    <r>
      <rPr>
        <sz val="10"/>
        <color theme="1"/>
        <rFont val="Arial"/>
        <family val="2"/>
      </rPr>
      <t>" disikan dengan Nama Produk 
5. Kolom "</t>
    </r>
    <r>
      <rPr>
        <b/>
        <sz val="10"/>
        <color theme="1"/>
        <rFont val="Arial"/>
        <family val="2"/>
      </rPr>
      <t>Komponen</t>
    </r>
    <r>
      <rPr>
        <sz val="10"/>
        <color theme="1"/>
        <rFont val="Arial"/>
        <family val="2"/>
      </rPr>
      <t>" diisikan dengan jenis Komponen Pembiayaan terkait...
6. Kolom "</t>
    </r>
    <r>
      <rPr>
        <b/>
        <u/>
        <sz val="10"/>
        <color theme="1"/>
        <rFont val="Arial"/>
        <family val="2"/>
      </rPr>
      <t>Catatan/ Keterangan</t>
    </r>
    <r>
      <rPr>
        <sz val="10"/>
        <color theme="1"/>
        <rFont val="Arial"/>
        <family val="2"/>
      </rPr>
      <t xml:space="preserve">" dapat diisikan dengan catatan-catatan terkait, seperti referensi harga dan keterangan lainnya,
</t>
    </r>
  </si>
  <si>
    <t>Prosentase Dana Mitra Tunai Terhadap Dana Padanan Vokasi (Total Kontribusi Mitra Tunai/Total Dana Padanan Vokasi)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</si>
</sst>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6"/>
      <color theme="1"/>
      <name val="Arial Narrow"/>
      <family val="2"/>
    </font>
    <font>
      <b/>
      <u/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4AD66D"/>
        <bgColor indexed="64"/>
      </patternFill>
    </fill>
    <fill>
      <patternFill patternType="solid">
        <fgColor rgb="FFFFCA37"/>
        <bgColor indexed="64"/>
      </patternFill>
    </fill>
    <fill>
      <patternFill patternType="solid">
        <fgColor rgb="FFFDE9AC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1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3" xfId="0" applyFont="1" applyBorder="1"/>
    <xf numFmtId="49" fontId="2" fillId="0" borderId="0" xfId="0" applyNumberFormat="1" applyFont="1" applyAlignment="1" applyProtection="1">
      <alignment horizontal="left" vertical="top" wrapText="1"/>
      <protection locked="0"/>
    </xf>
    <xf numFmtId="1" fontId="2" fillId="0" borderId="0" xfId="0" applyNumberFormat="1" applyFont="1" applyAlignment="1" applyProtection="1">
      <alignment horizontal="center" vertical="top" wrapText="1"/>
      <protection locked="0"/>
    </xf>
    <xf numFmtId="3" fontId="2" fillId="0" borderId="0" xfId="0" applyNumberFormat="1" applyFont="1" applyAlignment="1" applyProtection="1">
      <alignment horizontal="center" vertical="top" wrapText="1"/>
      <protection locked="0"/>
    </xf>
    <xf numFmtId="3" fontId="2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center" vertical="top" wrapText="1"/>
      <protection locked="0"/>
    </xf>
    <xf numFmtId="3" fontId="2" fillId="0" borderId="0" xfId="0" applyNumberFormat="1" applyFont="1" applyAlignment="1">
      <alignment horizontal="right" vertical="top" wrapText="1"/>
    </xf>
    <xf numFmtId="0" fontId="2" fillId="0" borderId="0" xfId="0" applyFont="1" applyAlignment="1" applyProtection="1">
      <alignment horizontal="center" vertical="top"/>
      <protection locked="0"/>
    </xf>
    <xf numFmtId="3" fontId="2" fillId="0" borderId="0" xfId="0" applyNumberFormat="1" applyFont="1" applyAlignment="1" applyProtection="1">
      <alignment horizontal="right" vertical="top"/>
      <protection locked="0"/>
    </xf>
    <xf numFmtId="1" fontId="2" fillId="0" borderId="0" xfId="0" applyNumberFormat="1" applyFont="1" applyAlignment="1" applyProtection="1">
      <alignment horizontal="center" vertical="top"/>
      <protection locked="0"/>
    </xf>
    <xf numFmtId="3" fontId="2" fillId="0" borderId="0" xfId="0" applyNumberFormat="1" applyFont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right" vertical="top"/>
      <protection locked="0"/>
    </xf>
    <xf numFmtId="0" fontId="3" fillId="0" borderId="3" xfId="0" applyFont="1" applyBorder="1" applyAlignment="1">
      <alignment horizontal="center"/>
    </xf>
    <xf numFmtId="0" fontId="2" fillId="2" borderId="0" xfId="0" applyFont="1" applyFill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3" fontId="3" fillId="4" borderId="1" xfId="0" applyNumberFormat="1" applyFont="1" applyFill="1" applyBorder="1"/>
    <xf numFmtId="10" fontId="3" fillId="4" borderId="1" xfId="0" applyNumberFormat="1" applyFont="1" applyFill="1" applyBorder="1" applyAlignment="1">
      <alignment horizontal="center"/>
    </xf>
    <xf numFmtId="3" fontId="3" fillId="5" borderId="1" xfId="0" applyNumberFormat="1" applyFont="1" applyFill="1" applyBorder="1"/>
    <xf numFmtId="10" fontId="3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right"/>
    </xf>
    <xf numFmtId="3" fontId="3" fillId="5" borderId="1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3" fontId="3" fillId="4" borderId="2" xfId="0" applyNumberFormat="1" applyFont="1" applyFill="1" applyBorder="1" applyAlignment="1">
      <alignment horizontal="right"/>
    </xf>
    <xf numFmtId="3" fontId="3" fillId="4" borderId="4" xfId="0" applyNumberFormat="1" applyFont="1" applyFill="1" applyBorder="1" applyAlignment="1">
      <alignment horizontal="right"/>
    </xf>
    <xf numFmtId="3" fontId="3" fillId="4" borderId="3" xfId="0" applyNumberFormat="1" applyFont="1" applyFill="1" applyBorder="1" applyAlignment="1">
      <alignment horizontal="right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3" fontId="3" fillId="4" borderId="1" xfId="0" applyNumberFormat="1" applyFont="1" applyFill="1" applyBorder="1" applyAlignment="1">
      <alignment horizontal="right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6" fillId="0" borderId="0" xfId="0" applyFont="1"/>
    <xf numFmtId="3" fontId="3" fillId="4" borderId="1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3" xfId="0" applyFont="1" applyBorder="1" applyAlignment="1">
      <alignment horizontal="right"/>
    </xf>
  </cellXfs>
  <cellStyles count="1">
    <cellStyle name="Normal" xfId="0" builtinId="0"/>
  </cellStyles>
  <dxfs count="33"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strike val="0"/>
        <color auto="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CA37"/>
      <color rgb="FFFDE9AC"/>
      <color rgb="FF4AD66D"/>
      <color rgb="FFFFD3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5ECAA-CAF2-4A8F-8F31-8B9D80B38B87}">
  <sheetPr codeName="Sheet1"/>
  <dimension ref="A1:K52"/>
  <sheetViews>
    <sheetView zoomScale="95" workbookViewId="0">
      <selection activeCell="B51" sqref="B51"/>
    </sheetView>
  </sheetViews>
  <sheetFormatPr defaultColWidth="0" defaultRowHeight="12.75" x14ac:dyDescent="0.2"/>
  <cols>
    <col min="1" max="1" width="48.42578125" style="1" bestFit="1" customWidth="1"/>
    <col min="2" max="2" width="17.7109375" style="1" customWidth="1"/>
    <col min="3" max="3" width="9.7109375" style="1" customWidth="1"/>
    <col min="4" max="4" width="17.7109375" style="1" customWidth="1"/>
    <col min="5" max="5" width="9.7109375" style="1" customWidth="1"/>
    <col min="6" max="6" width="17.7109375" style="1" customWidth="1"/>
    <col min="7" max="7" width="9.7109375" style="1" customWidth="1"/>
    <col min="8" max="8" width="17.7109375" style="1" customWidth="1"/>
    <col min="9" max="9" width="9.7109375" style="1" customWidth="1"/>
    <col min="10" max="10" width="17.7109375" style="1" customWidth="1"/>
    <col min="11" max="11" width="9.7109375" style="1" customWidth="1"/>
    <col min="12" max="16384" width="9.140625" style="1" hidden="1"/>
  </cols>
  <sheetData>
    <row r="1" spans="1:11" ht="20.25" x14ac:dyDescent="0.2">
      <c r="A1" s="58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x14ac:dyDescent="0.2">
      <c r="A2" s="1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x14ac:dyDescent="0.2">
      <c r="A3" s="1" t="s">
        <v>1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30" customHeight="1" x14ac:dyDescent="0.2">
      <c r="A4" s="15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x14ac:dyDescent="0.2"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x14ac:dyDescent="0.2">
      <c r="A6" s="1" t="s">
        <v>3</v>
      </c>
      <c r="B6" s="65" t="str">
        <f>IF(OR(E6="B1",E6="B2"),"SKEMA B","SKEMA A")</f>
        <v>SKEMA B</v>
      </c>
      <c r="C6" s="65"/>
      <c r="D6" s="65"/>
      <c r="E6" s="64" t="s">
        <v>46</v>
      </c>
      <c r="F6" s="64"/>
      <c r="G6" s="64"/>
    </row>
    <row r="7" spans="1:11" x14ac:dyDescent="0.2">
      <c r="A7" s="1" t="s">
        <v>4</v>
      </c>
      <c r="B7" s="64" t="s">
        <v>51</v>
      </c>
      <c r="C7" s="64"/>
      <c r="D7" s="64"/>
      <c r="E7" s="64"/>
      <c r="F7" s="64"/>
      <c r="G7" s="64"/>
    </row>
    <row r="9" spans="1:11" x14ac:dyDescent="0.2">
      <c r="A9" s="51" t="s">
        <v>19</v>
      </c>
      <c r="B9" s="50" t="s">
        <v>20</v>
      </c>
      <c r="C9" s="50"/>
      <c r="D9" s="50"/>
      <c r="E9" s="50"/>
      <c r="F9" s="50"/>
      <c r="G9" s="50"/>
      <c r="H9" s="50"/>
      <c r="I9" s="37"/>
      <c r="J9" s="51" t="s">
        <v>18</v>
      </c>
      <c r="K9" s="51"/>
    </row>
    <row r="10" spans="1:11" x14ac:dyDescent="0.2">
      <c r="A10" s="51"/>
      <c r="B10" s="51" t="s">
        <v>21</v>
      </c>
      <c r="C10" s="51"/>
      <c r="D10" s="50" t="s">
        <v>22</v>
      </c>
      <c r="E10" s="50"/>
      <c r="F10" s="50"/>
      <c r="G10" s="50"/>
      <c r="H10" s="51" t="s">
        <v>1</v>
      </c>
      <c r="I10" s="51"/>
      <c r="J10" s="51"/>
      <c r="K10" s="51"/>
    </row>
    <row r="11" spans="1:11" x14ac:dyDescent="0.2">
      <c r="A11" s="51"/>
      <c r="B11" s="51"/>
      <c r="C11" s="51"/>
      <c r="D11" s="50" t="s">
        <v>23</v>
      </c>
      <c r="E11" s="50"/>
      <c r="F11" s="50" t="s">
        <v>24</v>
      </c>
      <c r="G11" s="50"/>
      <c r="H11" s="51"/>
      <c r="I11" s="51"/>
      <c r="J11" s="51"/>
      <c r="K11" s="51"/>
    </row>
    <row r="12" spans="1:11" x14ac:dyDescent="0.2">
      <c r="A12" s="3" t="s">
        <v>5</v>
      </c>
      <c r="B12" s="8">
        <f>'A. Honorarium'!$H$2</f>
        <v>0</v>
      </c>
      <c r="C12" s="4">
        <f t="shared" ref="C12:C23" si="0">IFERROR(B12/$B$25,0)</f>
        <v>0</v>
      </c>
      <c r="D12" s="8">
        <f>'A. Honorarium'!$I$3</f>
        <v>0</v>
      </c>
      <c r="E12" s="4">
        <f t="shared" ref="E12:G24" si="1">IFERROR(D12/$D$25,0)</f>
        <v>0</v>
      </c>
      <c r="F12" s="8">
        <f>'A. Honorarium'!$J$3</f>
        <v>0</v>
      </c>
      <c r="G12" s="4">
        <f t="shared" si="1"/>
        <v>0</v>
      </c>
      <c r="H12" s="8">
        <f>'A. Honorarium'!$K$2</f>
        <v>0</v>
      </c>
      <c r="I12" s="4">
        <f t="shared" ref="I12:I23" si="2">IFERROR(H12/$H$24,0)</f>
        <v>0</v>
      </c>
      <c r="J12" s="8">
        <f t="shared" ref="J12:J23" si="3">SUM(H12,F12,D12,B12)</f>
        <v>0</v>
      </c>
      <c r="K12" s="4">
        <f t="shared" ref="K12:K23" si="4">IFERROR(J12/$J$24,0)</f>
        <v>0</v>
      </c>
    </row>
    <row r="13" spans="1:11" x14ac:dyDescent="0.2">
      <c r="A13" s="3" t="s">
        <v>6</v>
      </c>
      <c r="B13" s="8">
        <f>'B. Peralatan Pendukung'!$H$2</f>
        <v>0</v>
      </c>
      <c r="C13" s="4">
        <f t="shared" si="0"/>
        <v>0</v>
      </c>
      <c r="D13" s="8">
        <f>'B. Peralatan Pendukung'!I3</f>
        <v>0</v>
      </c>
      <c r="E13" s="4">
        <f t="shared" si="1"/>
        <v>0</v>
      </c>
      <c r="F13" s="8">
        <f>'B. Peralatan Pendukung'!$J$3</f>
        <v>0</v>
      </c>
      <c r="G13" s="4">
        <f t="shared" si="1"/>
        <v>0</v>
      </c>
      <c r="H13" s="8">
        <f>'B. Peralatan Pendukung'!$K$2</f>
        <v>0</v>
      </c>
      <c r="I13" s="4">
        <f t="shared" si="2"/>
        <v>0</v>
      </c>
      <c r="J13" s="8">
        <f t="shared" si="3"/>
        <v>0</v>
      </c>
      <c r="K13" s="4">
        <f t="shared" si="4"/>
        <v>0</v>
      </c>
    </row>
    <row r="14" spans="1:11" x14ac:dyDescent="0.2">
      <c r="A14" s="3" t="s">
        <v>7</v>
      </c>
      <c r="B14" s="8">
        <f>'C. Bahan Prototype'!$H$2</f>
        <v>0</v>
      </c>
      <c r="C14" s="4">
        <f t="shared" si="0"/>
        <v>0</v>
      </c>
      <c r="D14" s="8">
        <f>'C. Bahan Prototype'!$I$3</f>
        <v>0</v>
      </c>
      <c r="E14" s="4">
        <f t="shared" si="1"/>
        <v>0</v>
      </c>
      <c r="F14" s="8">
        <f>'C. Bahan Prototype'!$J$3</f>
        <v>0</v>
      </c>
      <c r="G14" s="4">
        <f t="shared" si="1"/>
        <v>0</v>
      </c>
      <c r="H14" s="8">
        <f>'C. Bahan Prototype'!$K$2</f>
        <v>0</v>
      </c>
      <c r="I14" s="4">
        <f t="shared" si="2"/>
        <v>0</v>
      </c>
      <c r="J14" s="8">
        <f t="shared" si="3"/>
        <v>0</v>
      </c>
      <c r="K14" s="4">
        <f t="shared" si="4"/>
        <v>0</v>
      </c>
    </row>
    <row r="15" spans="1:11" x14ac:dyDescent="0.2">
      <c r="A15" s="3" t="s">
        <v>8</v>
      </c>
      <c r="B15" s="8">
        <f>'D. Pendampingan'!$J$2</f>
        <v>0</v>
      </c>
      <c r="C15" s="4">
        <f t="shared" si="0"/>
        <v>0</v>
      </c>
      <c r="D15" s="8">
        <f>'D. Pendampingan'!$K$3</f>
        <v>0</v>
      </c>
      <c r="E15" s="4">
        <f t="shared" si="1"/>
        <v>0</v>
      </c>
      <c r="F15" s="8">
        <f>'D. Pendampingan'!$L$3</f>
        <v>0</v>
      </c>
      <c r="G15" s="4">
        <f t="shared" si="1"/>
        <v>0</v>
      </c>
      <c r="H15" s="8">
        <f>'D. Pendampingan'!$M$2</f>
        <v>0</v>
      </c>
      <c r="I15" s="4">
        <f t="shared" si="2"/>
        <v>0</v>
      </c>
      <c r="J15" s="8">
        <f t="shared" si="3"/>
        <v>0</v>
      </c>
      <c r="K15" s="4">
        <f t="shared" si="4"/>
        <v>0</v>
      </c>
    </row>
    <row r="16" spans="1:11" x14ac:dyDescent="0.2">
      <c r="A16" s="3" t="s">
        <v>9</v>
      </c>
      <c r="B16" s="8">
        <f>'E. FGD'!$I$2</f>
        <v>0</v>
      </c>
      <c r="C16" s="4">
        <f t="shared" si="0"/>
        <v>0</v>
      </c>
      <c r="D16" s="8">
        <f>'E. FGD'!$J$3</f>
        <v>0</v>
      </c>
      <c r="E16" s="4">
        <f t="shared" si="1"/>
        <v>0</v>
      </c>
      <c r="F16" s="8">
        <f>'E. FGD'!$K$3</f>
        <v>0</v>
      </c>
      <c r="G16" s="4">
        <f t="shared" si="1"/>
        <v>0</v>
      </c>
      <c r="H16" s="8">
        <f>'E. FGD'!$L$2</f>
        <v>0</v>
      </c>
      <c r="I16" s="4">
        <f t="shared" si="2"/>
        <v>0</v>
      </c>
      <c r="J16" s="8">
        <f t="shared" si="3"/>
        <v>0</v>
      </c>
      <c r="K16" s="4">
        <f t="shared" si="4"/>
        <v>0</v>
      </c>
    </row>
    <row r="17" spans="1:11" x14ac:dyDescent="0.2">
      <c r="A17" s="3" t="s">
        <v>10</v>
      </c>
      <c r="B17" s="8">
        <f>'F. Survei'!$H$2</f>
        <v>0</v>
      </c>
      <c r="C17" s="4">
        <f t="shared" si="0"/>
        <v>0</v>
      </c>
      <c r="D17" s="8">
        <f>'F. Survei'!$I$3</f>
        <v>0</v>
      </c>
      <c r="E17" s="4">
        <f t="shared" si="1"/>
        <v>0</v>
      </c>
      <c r="F17" s="8">
        <f>'F. Survei'!$J$3</f>
        <v>0</v>
      </c>
      <c r="G17" s="4">
        <f t="shared" si="1"/>
        <v>0</v>
      </c>
      <c r="H17" s="8">
        <f>'F. Survei'!$K$2</f>
        <v>0</v>
      </c>
      <c r="I17" s="4">
        <f t="shared" si="2"/>
        <v>0</v>
      </c>
      <c r="J17" s="8">
        <f t="shared" si="3"/>
        <v>0</v>
      </c>
      <c r="K17" s="4">
        <f t="shared" si="4"/>
        <v>0</v>
      </c>
    </row>
    <row r="18" spans="1:11" x14ac:dyDescent="0.2">
      <c r="A18" s="3" t="s">
        <v>11</v>
      </c>
      <c r="B18" s="8">
        <f>'G. Pengujian Produk'!$H$2</f>
        <v>0</v>
      </c>
      <c r="C18" s="4">
        <f t="shared" si="0"/>
        <v>0</v>
      </c>
      <c r="D18" s="8">
        <f>'G. Pengujian Produk'!$I$3</f>
        <v>0</v>
      </c>
      <c r="E18" s="4">
        <f t="shared" si="1"/>
        <v>0</v>
      </c>
      <c r="F18" s="8">
        <f>'G. Pengujian Produk'!$J$3</f>
        <v>0</v>
      </c>
      <c r="G18" s="4">
        <f t="shared" si="1"/>
        <v>0</v>
      </c>
      <c r="H18" s="8">
        <f>'G. Pengujian Produk'!$K$2</f>
        <v>0</v>
      </c>
      <c r="I18" s="4">
        <f t="shared" si="2"/>
        <v>0</v>
      </c>
      <c r="J18" s="8">
        <f t="shared" si="3"/>
        <v>0</v>
      </c>
      <c r="K18" s="4">
        <f t="shared" si="4"/>
        <v>0</v>
      </c>
    </row>
    <row r="19" spans="1:11" x14ac:dyDescent="0.2">
      <c r="A19" s="3" t="s">
        <v>12</v>
      </c>
      <c r="B19" s="8">
        <f>'H. Pendaftaran HKI'!$D$2</f>
        <v>0</v>
      </c>
      <c r="C19" s="4">
        <f t="shared" si="0"/>
        <v>0</v>
      </c>
      <c r="D19" s="8">
        <f>'H. Pendaftaran HKI'!$E$3</f>
        <v>0</v>
      </c>
      <c r="E19" s="4">
        <f t="shared" si="1"/>
        <v>0</v>
      </c>
      <c r="F19" s="8">
        <f>'H. Pendaftaran HKI'!$F$3</f>
        <v>0</v>
      </c>
      <c r="G19" s="4">
        <f t="shared" si="1"/>
        <v>0</v>
      </c>
      <c r="H19" s="8">
        <f>'H. Pendaftaran HKI'!$G$2</f>
        <v>0</v>
      </c>
      <c r="I19" s="4">
        <f t="shared" si="2"/>
        <v>0</v>
      </c>
      <c r="J19" s="8">
        <f t="shared" si="3"/>
        <v>0</v>
      </c>
      <c r="K19" s="4">
        <f t="shared" si="4"/>
        <v>0</v>
      </c>
    </row>
    <row r="20" spans="1:11" x14ac:dyDescent="0.2">
      <c r="A20" s="3" t="s">
        <v>13</v>
      </c>
      <c r="B20" s="8">
        <f>'I. Biaya Perjalanan Dinas'!$H$2</f>
        <v>0</v>
      </c>
      <c r="C20" s="4">
        <f t="shared" si="0"/>
        <v>0</v>
      </c>
      <c r="D20" s="8">
        <f>'I. Biaya Perjalanan Dinas'!$I$3</f>
        <v>0</v>
      </c>
      <c r="E20" s="4">
        <f t="shared" si="1"/>
        <v>0</v>
      </c>
      <c r="F20" s="8">
        <f>'I. Biaya Perjalanan Dinas'!$J$3</f>
        <v>0</v>
      </c>
      <c r="G20" s="4">
        <f t="shared" si="1"/>
        <v>0</v>
      </c>
      <c r="H20" s="8">
        <f>'I. Biaya Perjalanan Dinas'!$K$2</f>
        <v>0</v>
      </c>
      <c r="I20" s="4">
        <f t="shared" si="2"/>
        <v>0</v>
      </c>
      <c r="J20" s="8">
        <f t="shared" si="3"/>
        <v>0</v>
      </c>
      <c r="K20" s="4">
        <f t="shared" si="4"/>
        <v>0</v>
      </c>
    </row>
    <row r="21" spans="1:11" x14ac:dyDescent="0.2">
      <c r="A21" s="3" t="s">
        <v>14</v>
      </c>
      <c r="B21" s="8">
        <f>'J. Bantuan Insentif Mahasiswa'!$I$2</f>
        <v>0</v>
      </c>
      <c r="C21" s="4">
        <f t="shared" si="0"/>
        <v>0</v>
      </c>
      <c r="D21" s="8">
        <f>'J. Bantuan Insentif Mahasiswa'!$J$3</f>
        <v>0</v>
      </c>
      <c r="E21" s="4">
        <f t="shared" si="1"/>
        <v>0</v>
      </c>
      <c r="F21" s="8">
        <f>'J. Bantuan Insentif Mahasiswa'!$K$3</f>
        <v>0</v>
      </c>
      <c r="G21" s="4">
        <f t="shared" si="1"/>
        <v>0</v>
      </c>
      <c r="H21" s="8">
        <f>'J. Bantuan Insentif Mahasiswa'!$L$2</f>
        <v>0</v>
      </c>
      <c r="I21" s="4">
        <f t="shared" si="2"/>
        <v>0</v>
      </c>
      <c r="J21" s="8">
        <f t="shared" si="3"/>
        <v>0</v>
      </c>
      <c r="K21" s="4">
        <f t="shared" si="4"/>
        <v>0</v>
      </c>
    </row>
    <row r="22" spans="1:11" x14ac:dyDescent="0.2">
      <c r="A22" s="3" t="s">
        <v>15</v>
      </c>
      <c r="B22" s="8">
        <f>'K. Produksi Skala Terbatas'!$G$2</f>
        <v>0</v>
      </c>
      <c r="C22" s="4">
        <f t="shared" si="0"/>
        <v>0</v>
      </c>
      <c r="D22" s="8">
        <f>'K. Produksi Skala Terbatas'!$H$3</f>
        <v>0</v>
      </c>
      <c r="E22" s="4">
        <f t="shared" si="1"/>
        <v>0</v>
      </c>
      <c r="F22" s="8">
        <f>'K. Produksi Skala Terbatas'!$I$3</f>
        <v>0</v>
      </c>
      <c r="G22" s="4">
        <f t="shared" si="1"/>
        <v>0</v>
      </c>
      <c r="H22" s="8">
        <f>'K. Produksi Skala Terbatas'!$J$2</f>
        <v>0</v>
      </c>
      <c r="I22" s="4">
        <f t="shared" si="2"/>
        <v>0</v>
      </c>
      <c r="J22" s="8">
        <f t="shared" si="3"/>
        <v>0</v>
      </c>
      <c r="K22" s="4">
        <f t="shared" si="4"/>
        <v>0</v>
      </c>
    </row>
    <row r="23" spans="1:11" x14ac:dyDescent="0.2">
      <c r="A23" s="3" t="s">
        <v>16</v>
      </c>
      <c r="B23" s="8">
        <f>'L. Pengelolaan Program'!$G$2</f>
        <v>0</v>
      </c>
      <c r="C23" s="4">
        <f t="shared" si="0"/>
        <v>0</v>
      </c>
      <c r="D23" s="8">
        <f>'L. Pengelolaan Program'!$H$3</f>
        <v>0</v>
      </c>
      <c r="E23" s="4">
        <f t="shared" si="1"/>
        <v>0</v>
      </c>
      <c r="F23" s="8">
        <f>'L. Pengelolaan Program'!$I$3</f>
        <v>0</v>
      </c>
      <c r="G23" s="4">
        <f t="shared" si="1"/>
        <v>0</v>
      </c>
      <c r="H23" s="8">
        <f>'L. Pengelolaan Program'!$J$2</f>
        <v>0</v>
      </c>
      <c r="I23" s="4">
        <f t="shared" si="2"/>
        <v>0</v>
      </c>
      <c r="J23" s="8">
        <f t="shared" si="3"/>
        <v>0</v>
      </c>
      <c r="K23" s="4">
        <f t="shared" si="4"/>
        <v>0</v>
      </c>
    </row>
    <row r="24" spans="1:11" x14ac:dyDescent="0.2">
      <c r="A24" s="17" t="s">
        <v>17</v>
      </c>
      <c r="B24" s="9"/>
      <c r="C24" s="18"/>
      <c r="D24" s="40">
        <f>SUM(D12:D23)</f>
        <v>0</v>
      </c>
      <c r="E24" s="41">
        <f t="shared" si="1"/>
        <v>0</v>
      </c>
      <c r="F24" s="40">
        <f>SUM(F12:F23)</f>
        <v>0</v>
      </c>
      <c r="G24" s="41">
        <f t="shared" si="1"/>
        <v>0</v>
      </c>
      <c r="H24" s="9"/>
      <c r="I24" s="18"/>
      <c r="J24" s="9"/>
      <c r="K24" s="18"/>
    </row>
    <row r="25" spans="1:11" x14ac:dyDescent="0.2">
      <c r="A25" s="17" t="s">
        <v>18</v>
      </c>
      <c r="B25" s="38">
        <f>SUM(B12:B23)</f>
        <v>0</v>
      </c>
      <c r="C25" s="39">
        <f>IFERROR(B25/$B$25,0)</f>
        <v>0</v>
      </c>
      <c r="D25" s="59">
        <f>SUM(D24,F24)</f>
        <v>0</v>
      </c>
      <c r="E25" s="60"/>
      <c r="F25" s="61"/>
      <c r="G25" s="39">
        <f>IFERROR(D25/$D$25,0)</f>
        <v>0</v>
      </c>
      <c r="H25" s="38">
        <f>SUM(H12:H23)</f>
        <v>0</v>
      </c>
      <c r="I25" s="39">
        <f>IFERROR(H25/$D$25,0)</f>
        <v>0</v>
      </c>
      <c r="J25" s="38">
        <f>SUM(J12:J23)</f>
        <v>0</v>
      </c>
      <c r="K25" s="39">
        <f>IFERROR(J25/$J$25,0)</f>
        <v>0</v>
      </c>
    </row>
    <row r="26" spans="1:11" x14ac:dyDescent="0.2">
      <c r="C26" s="6"/>
      <c r="D26" s="7"/>
      <c r="E26" s="7"/>
      <c r="F26" s="7"/>
      <c r="G26" s="6"/>
      <c r="I26" s="6"/>
      <c r="K26" s="6"/>
    </row>
    <row r="27" spans="1:11" ht="20.25" x14ac:dyDescent="0.3">
      <c r="A27" s="54" t="s">
        <v>37</v>
      </c>
      <c r="B27" s="54"/>
      <c r="C27" s="54"/>
      <c r="D27" s="54"/>
      <c r="E27" s="7"/>
      <c r="F27" s="7"/>
      <c r="G27" s="6"/>
      <c r="I27" s="6"/>
      <c r="K27" s="6"/>
    </row>
    <row r="29" spans="1:11" x14ac:dyDescent="0.2">
      <c r="A29" s="36" t="s">
        <v>25</v>
      </c>
      <c r="B29" s="51" t="s">
        <v>29</v>
      </c>
      <c r="C29" s="51"/>
      <c r="D29" s="35" t="s">
        <v>30</v>
      </c>
    </row>
    <row r="30" spans="1:11" x14ac:dyDescent="0.2">
      <c r="A30" s="3" t="s">
        <v>93</v>
      </c>
      <c r="B30" s="57">
        <f>SUM($B$12,$B$15:$B$17,$B$19)</f>
        <v>0</v>
      </c>
      <c r="C30" s="57"/>
      <c r="D30" s="2" t="str">
        <f t="shared" ref="D30:D35" si="5">IF(B30&gt;0,"Tidak Sesuai","Sesuai")</f>
        <v>Sesuai</v>
      </c>
    </row>
    <row r="31" spans="1:11" x14ac:dyDescent="0.2">
      <c r="A31" s="3" t="s">
        <v>94</v>
      </c>
      <c r="B31" s="57">
        <f>SUM($B$12,$B$15:$B$17,$B$19)</f>
        <v>0</v>
      </c>
      <c r="C31" s="57"/>
      <c r="D31" s="33" t="str">
        <f t="shared" si="5"/>
        <v>Sesuai</v>
      </c>
    </row>
    <row r="32" spans="1:11" x14ac:dyDescent="0.2">
      <c r="A32" s="3" t="s">
        <v>95</v>
      </c>
      <c r="B32" s="57">
        <f>SUM($B$12,$B$15:$B$16,$B$18:$B$19)</f>
        <v>0</v>
      </c>
      <c r="C32" s="57"/>
      <c r="D32" s="33" t="str">
        <f t="shared" si="5"/>
        <v>Sesuai</v>
      </c>
    </row>
    <row r="33" spans="1:4" x14ac:dyDescent="0.2">
      <c r="A33" s="3" t="s">
        <v>96</v>
      </c>
      <c r="B33" s="57">
        <f>SUM($B$12,$B$15:$B$17,$B$19)</f>
        <v>0</v>
      </c>
      <c r="C33" s="57"/>
      <c r="D33" s="33" t="str">
        <f t="shared" si="5"/>
        <v>Sesuai</v>
      </c>
    </row>
    <row r="34" spans="1:4" x14ac:dyDescent="0.2">
      <c r="A34" s="3" t="s">
        <v>97</v>
      </c>
      <c r="B34" s="57">
        <f>SUM($B$12,$B$16,$B$18:$B$19)</f>
        <v>0</v>
      </c>
      <c r="C34" s="57"/>
      <c r="D34" s="33" t="str">
        <f t="shared" si="5"/>
        <v>Sesuai</v>
      </c>
    </row>
    <row r="35" spans="1:4" x14ac:dyDescent="0.2">
      <c r="A35" s="3" t="s">
        <v>98</v>
      </c>
      <c r="B35" s="57">
        <f>SUM($B$12,$B$14:$B$15,$B$18:$B$19,$B$22)</f>
        <v>0</v>
      </c>
      <c r="C35" s="57"/>
      <c r="D35" s="33" t="str">
        <f t="shared" si="5"/>
        <v>Sesuai</v>
      </c>
    </row>
    <row r="36" spans="1:4" x14ac:dyDescent="0.2">
      <c r="A36" s="36"/>
      <c r="B36" s="35" t="s">
        <v>31</v>
      </c>
      <c r="C36" s="55" t="s">
        <v>30</v>
      </c>
      <c r="D36" s="56"/>
    </row>
    <row r="37" spans="1:4" x14ac:dyDescent="0.2">
      <c r="A37" s="3" t="s">
        <v>26</v>
      </c>
      <c r="B37" s="49">
        <f>IFERROR(D12/$D$25,0)</f>
        <v>0</v>
      </c>
      <c r="C37" s="62" t="str">
        <f>IF(B37&gt;15%,"Tidak Sesuai","Sesuai")</f>
        <v>Sesuai</v>
      </c>
      <c r="D37" s="63"/>
    </row>
    <row r="38" spans="1:4" x14ac:dyDescent="0.2">
      <c r="A38" s="3" t="s">
        <v>27</v>
      </c>
      <c r="B38" s="49">
        <f>IFERROR(B23/$B$25,0)</f>
        <v>0</v>
      </c>
      <c r="C38" s="62" t="str">
        <f>IF(B38&gt;5%,"Tidak Sesuai","Sesuai")</f>
        <v>Sesuai</v>
      </c>
      <c r="D38" s="63"/>
    </row>
    <row r="39" spans="1:4" x14ac:dyDescent="0.2">
      <c r="A39" s="3" t="s">
        <v>28</v>
      </c>
      <c r="B39" s="49">
        <f>IFERROR(D24/$B$25,0)</f>
        <v>0</v>
      </c>
      <c r="C39" s="39">
        <f>IF(AND(B6="SKEMA A",B7="Tahun 1"),15%,IF(AND(B6="SKEMA A",B7="Tahun 2"),25%,IF(AND(B6="SKEMA A",B7="Tahun 3"),35%,IF(AND(B6="SKEMA B",B7="Tahun 1"),10%,""))))</f>
        <v>0.1</v>
      </c>
      <c r="D39" s="2" t="str">
        <f>IF(B39&gt;C39,"Sesuai","Tidak Sesuai")</f>
        <v>Tidak Sesuai</v>
      </c>
    </row>
    <row r="40" spans="1:4" x14ac:dyDescent="0.2">
      <c r="A40" s="36" t="s">
        <v>25</v>
      </c>
      <c r="B40" s="55" t="s">
        <v>35</v>
      </c>
      <c r="C40" s="56"/>
      <c r="D40" s="35" t="s">
        <v>30</v>
      </c>
    </row>
    <row r="41" spans="1:4" hidden="1" x14ac:dyDescent="0.2">
      <c r="A41" s="3" t="s">
        <v>36</v>
      </c>
      <c r="B41" s="5">
        <f>IFERROR($B$25/$D$24,0)</f>
        <v>0</v>
      </c>
      <c r="C41" s="5">
        <f>IF(OR(E6="A1",E6="A4",E6="B1"),2,1)</f>
        <v>1</v>
      </c>
      <c r="D41" s="3"/>
    </row>
    <row r="42" spans="1:4" x14ac:dyDescent="0.2">
      <c r="A42" s="3" t="str">
        <f>"Skema "&amp;E6</f>
        <v>Skema B2</v>
      </c>
      <c r="B42" s="53" t="str">
        <f>CONCATENATE(IFERROR(ROUND(B25/D25,2),0)," : ",IFERROR(D25/D25,1))</f>
        <v>0 : 1</v>
      </c>
      <c r="C42" s="53"/>
      <c r="D42" s="5" t="str">
        <f>IF(B41&lt;=C41,"Sesuai","Tidak Sesuai")</f>
        <v>Sesuai</v>
      </c>
    </row>
    <row r="49" s="1" customFormat="1" x14ac:dyDescent="0.2"/>
    <row r="50" s="1" customFormat="1" x14ac:dyDescent="0.2"/>
    <row r="51" s="1" customFormat="1" x14ac:dyDescent="0.2"/>
    <row r="52" s="1" customFormat="1" x14ac:dyDescent="0.2"/>
  </sheetData>
  <sheetProtection algorithmName="SHA-512" hashValue="53mN5HLct628cH1F9I898+AEcoAp5sEOYZOWlGrUe1KXSWTs/TerMitG5VLYOdysPvjsdYeZhQE7ItgD/+Wh9w==" saltValue="w4aK6BYnSNV5TkJbtsn/uA==" spinCount="100000" sheet="1" objects="1" scenarios="1"/>
  <mergeCells count="30">
    <mergeCell ref="A1:K1"/>
    <mergeCell ref="D25:F25"/>
    <mergeCell ref="C36:D36"/>
    <mergeCell ref="C37:D37"/>
    <mergeCell ref="C38:D38"/>
    <mergeCell ref="A9:A11"/>
    <mergeCell ref="J9:K11"/>
    <mergeCell ref="B7:G7"/>
    <mergeCell ref="B6:D6"/>
    <mergeCell ref="E6:G6"/>
    <mergeCell ref="B2:K2"/>
    <mergeCell ref="B3:K3"/>
    <mergeCell ref="B5:K5"/>
    <mergeCell ref="B9:H9"/>
    <mergeCell ref="D10:G10"/>
    <mergeCell ref="D11:E11"/>
    <mergeCell ref="F11:G11"/>
    <mergeCell ref="H10:I11"/>
    <mergeCell ref="B10:C11"/>
    <mergeCell ref="B4:K4"/>
    <mergeCell ref="B42:C42"/>
    <mergeCell ref="A27:D27"/>
    <mergeCell ref="B40:C40"/>
    <mergeCell ref="B29:C29"/>
    <mergeCell ref="B30:C30"/>
    <mergeCell ref="B31:C31"/>
    <mergeCell ref="B32:C32"/>
    <mergeCell ref="B33:C33"/>
    <mergeCell ref="B34:C34"/>
    <mergeCell ref="B35:C35"/>
  </mergeCells>
  <conditionalFormatting sqref="B12 B14:B15 B18:B19 B22">
    <cfRule type="expression" dxfId="32" priority="42">
      <formula>$E$6="B2"</formula>
    </cfRule>
  </conditionalFormatting>
  <conditionalFormatting sqref="B12 B15:B16 B18:B19">
    <cfRule type="expression" dxfId="31" priority="45">
      <formula>$E$6="A3"</formula>
    </cfRule>
  </conditionalFormatting>
  <conditionalFormatting sqref="B12 B15:B17 B19">
    <cfRule type="expression" dxfId="30" priority="47">
      <formula>$E$6="A1"</formula>
    </cfRule>
    <cfRule type="expression" dxfId="29" priority="44">
      <formula>$E$6="A4"</formula>
    </cfRule>
    <cfRule type="expression" dxfId="28" priority="46">
      <formula>$E$6="A2"</formula>
    </cfRule>
  </conditionalFormatting>
  <conditionalFormatting sqref="B12 B16 B18:B19">
    <cfRule type="expression" dxfId="27" priority="43">
      <formula>$E$6="B1"</formula>
    </cfRule>
  </conditionalFormatting>
  <conditionalFormatting sqref="B37">
    <cfRule type="cellIs" dxfId="26" priority="11" operator="greaterThan">
      <formula>0</formula>
    </cfRule>
    <cfRule type="cellIs" dxfId="25" priority="13" operator="equal">
      <formula>0</formula>
    </cfRule>
  </conditionalFormatting>
  <conditionalFormatting sqref="B38">
    <cfRule type="cellIs" dxfId="24" priority="9" operator="lessThanOrEqual">
      <formula>0.05</formula>
    </cfRule>
    <cfRule type="cellIs" dxfId="23" priority="10" operator="greaterThan">
      <formula>0.05</formula>
    </cfRule>
  </conditionalFormatting>
  <conditionalFormatting sqref="B39">
    <cfRule type="cellIs" dxfId="22" priority="7" operator="lessThan">
      <formula>$C$39</formula>
    </cfRule>
    <cfRule type="cellIs" dxfId="21" priority="8" operator="greaterThanOrEqual">
      <formula>$C$39</formula>
    </cfRule>
  </conditionalFormatting>
  <conditionalFormatting sqref="B30:C35">
    <cfRule type="cellIs" dxfId="20" priority="27" operator="equal">
      <formula>0</formula>
    </cfRule>
    <cfRule type="cellIs" dxfId="19" priority="28" operator="greaterThan">
      <formula>0</formula>
    </cfRule>
  </conditionalFormatting>
  <conditionalFormatting sqref="B42:D42">
    <cfRule type="expression" dxfId="18" priority="5">
      <formula>$B$41&gt;$C$41</formula>
    </cfRule>
    <cfRule type="expression" dxfId="17" priority="6">
      <formula>$B$41&lt;=$C$41</formula>
    </cfRule>
  </conditionalFormatting>
  <conditionalFormatting sqref="C37:D37">
    <cfRule type="expression" dxfId="16" priority="12">
      <formula>$B$37=0%</formula>
    </cfRule>
  </conditionalFormatting>
  <conditionalFormatting sqref="C38:D38">
    <cfRule type="expression" dxfId="15" priority="3">
      <formula>$B$38&lt;=5%</formula>
    </cfRule>
    <cfRule type="expression" dxfId="14" priority="4">
      <formula>$B$38&gt;5%</formula>
    </cfRule>
  </conditionalFormatting>
  <conditionalFormatting sqref="D30">
    <cfRule type="expression" dxfId="13" priority="25">
      <formula>B30&gt;0</formula>
    </cfRule>
    <cfRule type="expression" dxfId="12" priority="26">
      <formula>B30=0</formula>
    </cfRule>
  </conditionalFormatting>
  <conditionalFormatting sqref="D31">
    <cfRule type="expression" dxfId="11" priority="23">
      <formula>$B$31=0</formula>
    </cfRule>
    <cfRule type="expression" dxfId="10" priority="24">
      <formula>$B$31&gt;0</formula>
    </cfRule>
  </conditionalFormatting>
  <conditionalFormatting sqref="D32">
    <cfRule type="expression" dxfId="9" priority="21">
      <formula>$B$32=0</formula>
    </cfRule>
    <cfRule type="expression" dxfId="8" priority="22">
      <formula>$B$32&gt;0</formula>
    </cfRule>
  </conditionalFormatting>
  <conditionalFormatting sqref="D33">
    <cfRule type="expression" dxfId="7" priority="14">
      <formula>$B$33=0</formula>
    </cfRule>
    <cfRule type="expression" dxfId="6" priority="18">
      <formula>$B$33&gt;0</formula>
    </cfRule>
  </conditionalFormatting>
  <conditionalFormatting sqref="D34">
    <cfRule type="expression" dxfId="5" priority="19">
      <formula>$B$34&gt;0</formula>
    </cfRule>
    <cfRule type="expression" dxfId="4" priority="15">
      <formula>$B$34=0</formula>
    </cfRule>
  </conditionalFormatting>
  <conditionalFormatting sqref="D35">
    <cfRule type="expression" dxfId="3" priority="20">
      <formula>$B$35&gt;0</formula>
    </cfRule>
    <cfRule type="expression" dxfId="2" priority="16">
      <formula>$B$35=0</formula>
    </cfRule>
  </conditionalFormatting>
  <conditionalFormatting sqref="D39">
    <cfRule type="expression" dxfId="1" priority="2">
      <formula>$B$39&gt;=$C$39</formula>
    </cfRule>
    <cfRule type="expression" dxfId="0" priority="1">
      <formula>$B$39&lt;$C$39</formula>
    </cfRule>
  </conditionalFormatting>
  <dataValidations count="2">
    <dataValidation type="list" allowBlank="1" showInputMessage="1" showErrorMessage="1" sqref="E6:G6" xr:uid="{5F258544-2990-470C-8840-CCB809455F69}">
      <formula1>"A1,A2,A3,A4,B1,B2"</formula1>
    </dataValidation>
    <dataValidation type="list" allowBlank="1" showInputMessage="1" showErrorMessage="1" sqref="B7:G7" xr:uid="{41C594A5-BA7F-4414-B424-1F885B8FE011}">
      <formula1>"Tahun 1,Tahun 2,Tahun 3"</formula1>
    </dataValidation>
  </dataValidations>
  <pageMargins left="0.7" right="0.7" top="0.75" bottom="0.75" header="0.3" footer="0.3"/>
  <pageSetup paperSize="9" orientation="portrait" r:id="rId1"/>
  <ignoredErrors>
    <ignoredError sqref="E24:F24 I25:J25 F12:F14 F15:F2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54211-333E-4A5C-BA25-B83745575333}">
  <sheetPr codeName="Sheet10"/>
  <dimension ref="A1:K24"/>
  <sheetViews>
    <sheetView tabSelected="1" workbookViewId="0">
      <selection activeCell="H10" sqref="H10"/>
    </sheetView>
  </sheetViews>
  <sheetFormatPr defaultRowHeight="12.75" x14ac:dyDescent="0.2"/>
  <cols>
    <col min="1" max="1" width="6.7109375" style="20" customWidth="1"/>
    <col min="2" max="3" width="20.7109375" style="23" customWidth="1"/>
    <col min="4" max="4" width="17.7109375" style="24" customWidth="1"/>
    <col min="5" max="8" width="17.7109375" style="22" customWidth="1"/>
    <col min="9" max="9" width="25.7109375" style="19" customWidth="1"/>
    <col min="10" max="10" width="9.140625" style="1"/>
    <col min="11" max="11" width="50.7109375" style="1" customWidth="1"/>
    <col min="12" max="16384" width="9.140625" style="1"/>
  </cols>
  <sheetData>
    <row r="1" spans="1:11" ht="20.25" x14ac:dyDescent="0.3">
      <c r="A1" s="74" t="s">
        <v>91</v>
      </c>
      <c r="B1" s="74"/>
      <c r="C1" s="74"/>
      <c r="D1" s="74"/>
      <c r="E1" s="74"/>
      <c r="F1" s="74"/>
      <c r="G1" s="74"/>
      <c r="H1" s="74"/>
      <c r="I1" s="1"/>
    </row>
    <row r="2" spans="1:11" x14ac:dyDescent="0.2">
      <c r="A2" s="78" t="s">
        <v>18</v>
      </c>
      <c r="B2" s="78"/>
      <c r="C2" s="78"/>
      <c r="D2" s="38">
        <f>SUM($D$6:$D$1000)</f>
        <v>0</v>
      </c>
      <c r="E2" s="79">
        <f>SUM($E$3,$F$3)</f>
        <v>0</v>
      </c>
      <c r="F2" s="79"/>
      <c r="G2" s="38">
        <f>SUM($G$6:$G$1000)</f>
        <v>0</v>
      </c>
      <c r="H2" s="38">
        <f>SUM($G$2,$E$2,$D$2)</f>
        <v>0</v>
      </c>
      <c r="I2" s="1"/>
    </row>
    <row r="3" spans="1:11" x14ac:dyDescent="0.2">
      <c r="A3" s="78" t="s">
        <v>17</v>
      </c>
      <c r="B3" s="78"/>
      <c r="C3" s="78"/>
      <c r="D3" s="9"/>
      <c r="E3" s="40">
        <f>SUM($E$6:$E$1000)</f>
        <v>0</v>
      </c>
      <c r="F3" s="40">
        <f>SUM($F$6:$F$1000)</f>
        <v>0</v>
      </c>
      <c r="G3" s="9"/>
      <c r="H3" s="9"/>
      <c r="I3" s="1"/>
    </row>
    <row r="4" spans="1:11" ht="12.75" customHeight="1" x14ac:dyDescent="0.2">
      <c r="A4" s="77" t="s">
        <v>53</v>
      </c>
      <c r="B4" s="77" t="s">
        <v>54</v>
      </c>
      <c r="C4" s="77" t="s">
        <v>80</v>
      </c>
      <c r="D4" s="77" t="s">
        <v>21</v>
      </c>
      <c r="E4" s="80" t="s">
        <v>22</v>
      </c>
      <c r="F4" s="81"/>
      <c r="G4" s="77" t="s">
        <v>1</v>
      </c>
      <c r="H4" s="77" t="s">
        <v>18</v>
      </c>
      <c r="I4" s="77" t="s">
        <v>90</v>
      </c>
      <c r="K4" s="83" t="s">
        <v>106</v>
      </c>
    </row>
    <row r="5" spans="1:11" x14ac:dyDescent="0.2">
      <c r="A5" s="77"/>
      <c r="B5" s="77"/>
      <c r="C5" s="77"/>
      <c r="D5" s="77"/>
      <c r="E5" s="48" t="s">
        <v>61</v>
      </c>
      <c r="F5" s="48" t="s">
        <v>62</v>
      </c>
      <c r="G5" s="77"/>
      <c r="H5" s="77"/>
      <c r="I5" s="77"/>
      <c r="K5" s="84"/>
    </row>
    <row r="6" spans="1:11" x14ac:dyDescent="0.2">
      <c r="K6" s="84"/>
    </row>
    <row r="7" spans="1:11" x14ac:dyDescent="0.2">
      <c r="K7" s="84"/>
    </row>
    <row r="8" spans="1:11" x14ac:dyDescent="0.2">
      <c r="K8" s="84"/>
    </row>
    <row r="9" spans="1:11" x14ac:dyDescent="0.2">
      <c r="K9" s="84"/>
    </row>
    <row r="10" spans="1:11" x14ac:dyDescent="0.2">
      <c r="K10" s="84"/>
    </row>
    <row r="11" spans="1:11" x14ac:dyDescent="0.2">
      <c r="K11" s="84"/>
    </row>
    <row r="12" spans="1:11" x14ac:dyDescent="0.2">
      <c r="K12" s="84"/>
    </row>
    <row r="13" spans="1:11" x14ac:dyDescent="0.2">
      <c r="K13" s="84"/>
    </row>
    <row r="14" spans="1:11" x14ac:dyDescent="0.2">
      <c r="K14" s="84"/>
    </row>
    <row r="15" spans="1:11" x14ac:dyDescent="0.2">
      <c r="K15" s="84"/>
    </row>
    <row r="16" spans="1:11" x14ac:dyDescent="0.2">
      <c r="K16" s="84"/>
    </row>
    <row r="17" spans="11:11" x14ac:dyDescent="0.2">
      <c r="K17" s="84"/>
    </row>
    <row r="18" spans="11:11" x14ac:dyDescent="0.2">
      <c r="K18" s="84"/>
    </row>
    <row r="19" spans="11:11" x14ac:dyDescent="0.2">
      <c r="K19" s="84"/>
    </row>
    <row r="20" spans="11:11" x14ac:dyDescent="0.2">
      <c r="K20" s="84"/>
    </row>
    <row r="21" spans="11:11" x14ac:dyDescent="0.2">
      <c r="K21" s="84"/>
    </row>
    <row r="22" spans="11:11" x14ac:dyDescent="0.2">
      <c r="K22" s="84"/>
    </row>
    <row r="23" spans="11:11" x14ac:dyDescent="0.2">
      <c r="K23" s="84"/>
    </row>
    <row r="24" spans="11:11" x14ac:dyDescent="0.2">
      <c r="K24" s="84"/>
    </row>
  </sheetData>
  <sheetProtection algorithmName="SHA-512" hashValue="xH2mdGIOiyIaZjNR18McJ9rZoHFmJ2dYwQFV2bfuN6z8vnxWje7opJE7CSYXz26hZ+IdxpUl5OKbAxPylFLbEQ==" saltValue="Mtwj8UJC97EaTg+s8CzBpw==" spinCount="100000" sheet="1" objects="1" scenarios="1"/>
  <mergeCells count="13">
    <mergeCell ref="K4:K24"/>
    <mergeCell ref="A1:H1"/>
    <mergeCell ref="I4:I5"/>
    <mergeCell ref="H4:H5"/>
    <mergeCell ref="E2:F2"/>
    <mergeCell ref="A2:C2"/>
    <mergeCell ref="A3:C3"/>
    <mergeCell ref="A4:A5"/>
    <mergeCell ref="B4:B5"/>
    <mergeCell ref="C4:C5"/>
    <mergeCell ref="D4:D5"/>
    <mergeCell ref="E4:F4"/>
    <mergeCell ref="G4:G5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FCFBA-ABD1-4363-96AA-4AACA6E36A7B}">
  <sheetPr codeName="Sheet11"/>
  <dimension ref="A1:O24"/>
  <sheetViews>
    <sheetView topLeftCell="A2" workbookViewId="0">
      <selection activeCell="A6" sqref="A6"/>
    </sheetView>
  </sheetViews>
  <sheetFormatPr defaultRowHeight="12.75" x14ac:dyDescent="0.2"/>
  <cols>
    <col min="1" max="1" width="6.7109375" style="20" customWidth="1"/>
    <col min="2" max="4" width="20.7109375" style="19" customWidth="1"/>
    <col min="5" max="5" width="12.7109375" style="23" customWidth="1"/>
    <col min="6" max="6" width="8.7109375" style="22" customWidth="1"/>
    <col min="7" max="12" width="17.7109375" style="22" customWidth="1"/>
    <col min="13" max="13" width="25.7109375" style="19" customWidth="1"/>
    <col min="14" max="14" width="9.140625" style="1"/>
    <col min="15" max="15" width="50.7109375" style="1" customWidth="1"/>
    <col min="16" max="16384" width="9.140625" style="1"/>
  </cols>
  <sheetData>
    <row r="1" spans="1:15" ht="20.25" x14ac:dyDescent="0.3">
      <c r="A1" s="74" t="s">
        <v>81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"/>
    </row>
    <row r="2" spans="1:15" x14ac:dyDescent="0.2">
      <c r="A2" s="78" t="s">
        <v>18</v>
      </c>
      <c r="B2" s="78"/>
      <c r="C2" s="78"/>
      <c r="D2" s="78"/>
      <c r="E2" s="78"/>
      <c r="F2" s="78"/>
      <c r="G2" s="78"/>
      <c r="H2" s="38">
        <f>SUM($H$6:$H$1000)</f>
        <v>0</v>
      </c>
      <c r="I2" s="79">
        <f>SUM($I$3,$J$3)</f>
        <v>0</v>
      </c>
      <c r="J2" s="79"/>
      <c r="K2" s="38">
        <f>SUM($K$6:$K$1000)</f>
        <v>0</v>
      </c>
      <c r="L2" s="38">
        <f>SUM($K$2,$I$2,$H$2)</f>
        <v>0</v>
      </c>
      <c r="M2" s="1"/>
    </row>
    <row r="3" spans="1:15" x14ac:dyDescent="0.2">
      <c r="A3" s="78" t="s">
        <v>17</v>
      </c>
      <c r="B3" s="78"/>
      <c r="C3" s="78"/>
      <c r="D3" s="78"/>
      <c r="E3" s="78"/>
      <c r="F3" s="78"/>
      <c r="G3" s="78"/>
      <c r="H3" s="9"/>
      <c r="I3" s="40">
        <f>SUM($I$6:$I$1000)</f>
        <v>0</v>
      </c>
      <c r="J3" s="40">
        <f>SUM($J$6:$J$1000)</f>
        <v>0</v>
      </c>
      <c r="K3" s="9"/>
      <c r="L3" s="9"/>
      <c r="M3" s="1"/>
    </row>
    <row r="4" spans="1:15" x14ac:dyDescent="0.2">
      <c r="A4" s="77" t="s">
        <v>53</v>
      </c>
      <c r="B4" s="77" t="s">
        <v>54</v>
      </c>
      <c r="C4" s="77" t="s">
        <v>82</v>
      </c>
      <c r="D4" s="77" t="s">
        <v>70</v>
      </c>
      <c r="E4" s="82" t="s">
        <v>57</v>
      </c>
      <c r="F4" s="82"/>
      <c r="G4" s="77" t="s">
        <v>58</v>
      </c>
      <c r="H4" s="77" t="s">
        <v>21</v>
      </c>
      <c r="I4" s="80" t="s">
        <v>22</v>
      </c>
      <c r="J4" s="81"/>
      <c r="K4" s="77" t="s">
        <v>1</v>
      </c>
      <c r="L4" s="77" t="s">
        <v>18</v>
      </c>
      <c r="M4" s="77" t="s">
        <v>90</v>
      </c>
      <c r="O4" s="83" t="s">
        <v>107</v>
      </c>
    </row>
    <row r="5" spans="1:15" x14ac:dyDescent="0.2">
      <c r="A5" s="77"/>
      <c r="B5" s="77"/>
      <c r="C5" s="77"/>
      <c r="D5" s="77"/>
      <c r="E5" s="48" t="s">
        <v>59</v>
      </c>
      <c r="F5" s="48" t="s">
        <v>60</v>
      </c>
      <c r="G5" s="77"/>
      <c r="H5" s="77"/>
      <c r="I5" s="48" t="s">
        <v>61</v>
      </c>
      <c r="J5" s="48" t="s">
        <v>62</v>
      </c>
      <c r="K5" s="77"/>
      <c r="L5" s="77"/>
      <c r="M5" s="77"/>
      <c r="O5" s="84"/>
    </row>
    <row r="6" spans="1:15" x14ac:dyDescent="0.2">
      <c r="O6" s="84"/>
    </row>
    <row r="7" spans="1:15" x14ac:dyDescent="0.2">
      <c r="O7" s="84"/>
    </row>
    <row r="8" spans="1:15" x14ac:dyDescent="0.2">
      <c r="O8" s="84"/>
    </row>
    <row r="9" spans="1:15" x14ac:dyDescent="0.2">
      <c r="O9" s="84"/>
    </row>
    <row r="10" spans="1:15" x14ac:dyDescent="0.2">
      <c r="O10" s="84"/>
    </row>
    <row r="11" spans="1:15" x14ac:dyDescent="0.2">
      <c r="O11" s="84"/>
    </row>
    <row r="12" spans="1:15" x14ac:dyDescent="0.2">
      <c r="O12" s="84"/>
    </row>
    <row r="13" spans="1:15" x14ac:dyDescent="0.2">
      <c r="O13" s="84"/>
    </row>
    <row r="14" spans="1:15" x14ac:dyDescent="0.2">
      <c r="O14" s="84"/>
    </row>
    <row r="15" spans="1:15" x14ac:dyDescent="0.2">
      <c r="O15" s="84"/>
    </row>
    <row r="16" spans="1:15" x14ac:dyDescent="0.2">
      <c r="O16" s="84"/>
    </row>
    <row r="17" spans="15:15" x14ac:dyDescent="0.2">
      <c r="O17" s="84"/>
    </row>
    <row r="18" spans="15:15" x14ac:dyDescent="0.2">
      <c r="O18" s="84"/>
    </row>
    <row r="19" spans="15:15" x14ac:dyDescent="0.2">
      <c r="O19" s="84"/>
    </row>
    <row r="20" spans="15:15" x14ac:dyDescent="0.2">
      <c r="O20" s="84"/>
    </row>
    <row r="21" spans="15:15" x14ac:dyDescent="0.2">
      <c r="O21" s="84"/>
    </row>
    <row r="22" spans="15:15" x14ac:dyDescent="0.2">
      <c r="O22" s="84"/>
    </row>
    <row r="23" spans="15:15" x14ac:dyDescent="0.2">
      <c r="O23" s="84"/>
    </row>
    <row r="24" spans="15:15" x14ac:dyDescent="0.2">
      <c r="O24" s="84"/>
    </row>
  </sheetData>
  <sheetProtection algorithmName="SHA-512" hashValue="VLdL/zwdTMSZvCHpazyc6Po6OUgD0AmbJ5lzJOZNK9xc2wapu1p5PK0y68oVB0rpfwa/54n+jd6PwChkBouy7Q==" saltValue="MMtiVLEbggAn9H6UqCLKtQ==" spinCount="100000" sheet="1" objects="1" scenarios="1"/>
  <mergeCells count="16">
    <mergeCell ref="O4:O24"/>
    <mergeCell ref="M4:M5"/>
    <mergeCell ref="A1:L1"/>
    <mergeCell ref="K4:K5"/>
    <mergeCell ref="L4:L5"/>
    <mergeCell ref="G4:G5"/>
    <mergeCell ref="E4:F4"/>
    <mergeCell ref="A4:A5"/>
    <mergeCell ref="B4:B5"/>
    <mergeCell ref="C4:C5"/>
    <mergeCell ref="D4:D5"/>
    <mergeCell ref="I2:J2"/>
    <mergeCell ref="A2:G2"/>
    <mergeCell ref="A3:G3"/>
    <mergeCell ref="H4:H5"/>
    <mergeCell ref="I4:J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EABAA-4E5D-4537-9372-AB12A77A1785}">
  <sheetPr codeName="Sheet12"/>
  <dimension ref="A1:P24"/>
  <sheetViews>
    <sheetView workbookViewId="0">
      <selection activeCell="A6" sqref="A6"/>
    </sheetView>
  </sheetViews>
  <sheetFormatPr defaultRowHeight="12.75" x14ac:dyDescent="0.2"/>
  <cols>
    <col min="1" max="1" width="9.140625" style="20"/>
    <col min="2" max="5" width="20.7109375" style="19" customWidth="1"/>
    <col min="6" max="6" width="12.7109375" style="19" customWidth="1"/>
    <col min="7" max="7" width="15.7109375" style="21" customWidth="1"/>
    <col min="8" max="13" width="17.7109375" style="22" customWidth="1"/>
    <col min="14" max="14" width="25.7109375" style="19" customWidth="1"/>
    <col min="15" max="15" width="9.140625" style="1"/>
    <col min="16" max="16" width="50.7109375" style="1" customWidth="1"/>
    <col min="17" max="16384" width="9.140625" style="1"/>
  </cols>
  <sheetData>
    <row r="1" spans="1:16" ht="20.25" x14ac:dyDescent="0.3">
      <c r="A1" s="74" t="s">
        <v>83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1"/>
    </row>
    <row r="2" spans="1:16" x14ac:dyDescent="0.2">
      <c r="A2" s="86" t="s">
        <v>18</v>
      </c>
      <c r="B2" s="87"/>
      <c r="C2" s="87"/>
      <c r="D2" s="87"/>
      <c r="E2" s="87"/>
      <c r="F2" s="87"/>
      <c r="G2" s="87"/>
      <c r="H2" s="88"/>
      <c r="I2" s="38">
        <f>SUM($I$6:$I$1000)</f>
        <v>0</v>
      </c>
      <c r="J2" s="79">
        <f>SUM($J$3,$K$3)</f>
        <v>0</v>
      </c>
      <c r="K2" s="79"/>
      <c r="L2" s="38">
        <f>SUM($L$6:$L$1000)</f>
        <v>0</v>
      </c>
      <c r="M2" s="38">
        <f>SUM($L$2,$J$2,$I$2)</f>
        <v>0</v>
      </c>
      <c r="N2" s="1"/>
    </row>
    <row r="3" spans="1:16" x14ac:dyDescent="0.2">
      <c r="A3" s="86" t="s">
        <v>17</v>
      </c>
      <c r="B3" s="87"/>
      <c r="C3" s="87"/>
      <c r="D3" s="87"/>
      <c r="E3" s="87"/>
      <c r="F3" s="87"/>
      <c r="G3" s="87"/>
      <c r="H3" s="88"/>
      <c r="I3" s="9"/>
      <c r="J3" s="40">
        <f>SUM($J$6:$J$1000)</f>
        <v>0</v>
      </c>
      <c r="K3" s="40">
        <f>SUM($K$6:$K$1000)</f>
        <v>0</v>
      </c>
      <c r="L3" s="9"/>
      <c r="M3" s="9"/>
      <c r="N3" s="1"/>
    </row>
    <row r="4" spans="1:16" x14ac:dyDescent="0.2">
      <c r="A4" s="77" t="s">
        <v>53</v>
      </c>
      <c r="B4" s="77" t="s">
        <v>54</v>
      </c>
      <c r="C4" s="77" t="s">
        <v>84</v>
      </c>
      <c r="D4" s="77" t="s">
        <v>69</v>
      </c>
      <c r="E4" s="77" t="s">
        <v>70</v>
      </c>
      <c r="F4" s="82" t="s">
        <v>57</v>
      </c>
      <c r="G4" s="82"/>
      <c r="H4" s="77" t="s">
        <v>58</v>
      </c>
      <c r="I4" s="77" t="s">
        <v>21</v>
      </c>
      <c r="J4" s="80" t="s">
        <v>22</v>
      </c>
      <c r="K4" s="81"/>
      <c r="L4" s="77" t="s">
        <v>1</v>
      </c>
      <c r="M4" s="77" t="s">
        <v>18</v>
      </c>
      <c r="N4" s="77" t="s">
        <v>90</v>
      </c>
      <c r="P4" s="83" t="s">
        <v>108</v>
      </c>
    </row>
    <row r="5" spans="1:16" x14ac:dyDescent="0.2">
      <c r="A5" s="77"/>
      <c r="B5" s="77"/>
      <c r="C5" s="77"/>
      <c r="D5" s="77"/>
      <c r="E5" s="77"/>
      <c r="F5" s="48" t="s">
        <v>59</v>
      </c>
      <c r="G5" s="48" t="s">
        <v>85</v>
      </c>
      <c r="H5" s="77"/>
      <c r="I5" s="77"/>
      <c r="J5" s="48" t="s">
        <v>61</v>
      </c>
      <c r="K5" s="48" t="s">
        <v>62</v>
      </c>
      <c r="L5" s="77"/>
      <c r="M5" s="77"/>
      <c r="N5" s="77"/>
      <c r="P5" s="84"/>
    </row>
    <row r="6" spans="1:16" x14ac:dyDescent="0.2">
      <c r="P6" s="84"/>
    </row>
    <row r="7" spans="1:16" x14ac:dyDescent="0.2">
      <c r="P7" s="84"/>
    </row>
    <row r="8" spans="1:16" x14ac:dyDescent="0.2">
      <c r="P8" s="84"/>
    </row>
    <row r="9" spans="1:16" x14ac:dyDescent="0.2">
      <c r="P9" s="84"/>
    </row>
    <row r="10" spans="1:16" x14ac:dyDescent="0.2">
      <c r="P10" s="84"/>
    </row>
    <row r="11" spans="1:16" x14ac:dyDescent="0.2">
      <c r="P11" s="84"/>
    </row>
    <row r="12" spans="1:16" x14ac:dyDescent="0.2">
      <c r="P12" s="84"/>
    </row>
    <row r="13" spans="1:16" x14ac:dyDescent="0.2">
      <c r="P13" s="84"/>
    </row>
    <row r="14" spans="1:16" x14ac:dyDescent="0.2">
      <c r="P14" s="84"/>
    </row>
    <row r="15" spans="1:16" x14ac:dyDescent="0.2">
      <c r="P15" s="84"/>
    </row>
    <row r="16" spans="1:16" x14ac:dyDescent="0.2">
      <c r="P16" s="84"/>
    </row>
    <row r="17" spans="16:16" x14ac:dyDescent="0.2">
      <c r="P17" s="84"/>
    </row>
    <row r="18" spans="16:16" x14ac:dyDescent="0.2">
      <c r="P18" s="84"/>
    </row>
    <row r="19" spans="16:16" x14ac:dyDescent="0.2">
      <c r="P19" s="84"/>
    </row>
    <row r="20" spans="16:16" x14ac:dyDescent="0.2">
      <c r="P20" s="84"/>
    </row>
    <row r="21" spans="16:16" x14ac:dyDescent="0.2">
      <c r="P21" s="84"/>
    </row>
    <row r="22" spans="16:16" x14ac:dyDescent="0.2">
      <c r="P22" s="84"/>
    </row>
    <row r="23" spans="16:16" x14ac:dyDescent="0.2">
      <c r="P23" s="84"/>
    </row>
    <row r="24" spans="16:16" x14ac:dyDescent="0.2">
      <c r="P24" s="84"/>
    </row>
  </sheetData>
  <sheetProtection algorithmName="SHA-512" hashValue="xlCKQklTxH5PfqFJefrbpz/RFoF6votAMdYQ+qX5uA3SURAhxinoEP9YS6Btrw/z8wywr3e+UEFK2qK7UjPRww==" saltValue="wvUy5RVGujM0slgtCfRUXA==" spinCount="100000" sheet="1" objects="1" scenarios="1"/>
  <mergeCells count="17">
    <mergeCell ref="D4:D5"/>
    <mergeCell ref="E4:E5"/>
    <mergeCell ref="N4:N5"/>
    <mergeCell ref="P4:P24"/>
    <mergeCell ref="A1:M1"/>
    <mergeCell ref="L4:L5"/>
    <mergeCell ref="M4:M5"/>
    <mergeCell ref="J2:K2"/>
    <mergeCell ref="A2:H2"/>
    <mergeCell ref="A3:H3"/>
    <mergeCell ref="F4:G4"/>
    <mergeCell ref="H4:H5"/>
    <mergeCell ref="I4:I5"/>
    <mergeCell ref="J4:K4"/>
    <mergeCell ref="A4:A5"/>
    <mergeCell ref="B4:B5"/>
    <mergeCell ref="C4:C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FC0E7-08D7-4DE9-8443-F40D4D5EB5C3}">
  <sheetPr codeName="Sheet13"/>
  <dimension ref="A1:N24"/>
  <sheetViews>
    <sheetView topLeftCell="A2" workbookViewId="0">
      <selection activeCell="A6" sqref="A6"/>
    </sheetView>
  </sheetViews>
  <sheetFormatPr defaultRowHeight="12.75" x14ac:dyDescent="0.2"/>
  <cols>
    <col min="1" max="1" width="6.7109375" style="20" customWidth="1"/>
    <col min="2" max="3" width="20.7109375" style="19" customWidth="1"/>
    <col min="4" max="4" width="12.7109375" style="23" customWidth="1"/>
    <col min="5" max="5" width="8.7109375" style="25" customWidth="1"/>
    <col min="6" max="11" width="17.7109375" style="26" customWidth="1"/>
    <col min="12" max="12" width="25.7109375" style="23" customWidth="1"/>
    <col min="13" max="13" width="9.140625" style="1"/>
    <col min="14" max="14" width="45.7109375" style="1" customWidth="1"/>
    <col min="15" max="16384" width="9.140625" style="1"/>
  </cols>
  <sheetData>
    <row r="1" spans="1:14" ht="20.25" x14ac:dyDescent="0.3">
      <c r="A1" s="74" t="s">
        <v>86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1"/>
    </row>
    <row r="2" spans="1:14" x14ac:dyDescent="0.2">
      <c r="A2" s="78" t="s">
        <v>18</v>
      </c>
      <c r="B2" s="78"/>
      <c r="C2" s="78"/>
      <c r="D2" s="78"/>
      <c r="E2" s="78"/>
      <c r="F2" s="78"/>
      <c r="G2" s="38">
        <f>SUM($G$6:$G$1000)</f>
        <v>0</v>
      </c>
      <c r="H2" s="79">
        <f>SUM($H$3,$I$3)</f>
        <v>0</v>
      </c>
      <c r="I2" s="79"/>
      <c r="J2" s="38">
        <f>SUM($J$6:$J$1000)</f>
        <v>0</v>
      </c>
      <c r="K2" s="38">
        <f>SUM($J$2,$H$2,$G$2)</f>
        <v>0</v>
      </c>
      <c r="L2" s="1"/>
    </row>
    <row r="3" spans="1:14" x14ac:dyDescent="0.2">
      <c r="A3" s="78" t="s">
        <v>17</v>
      </c>
      <c r="B3" s="78"/>
      <c r="C3" s="78"/>
      <c r="D3" s="78"/>
      <c r="E3" s="78"/>
      <c r="F3" s="78"/>
      <c r="G3" s="9"/>
      <c r="H3" s="40">
        <f>SUM($H$6:$H$1000)</f>
        <v>0</v>
      </c>
      <c r="I3" s="40">
        <f>SUM($I$6:$I$1000)</f>
        <v>0</v>
      </c>
      <c r="J3" s="9"/>
      <c r="K3" s="9"/>
      <c r="L3" s="1"/>
    </row>
    <row r="4" spans="1:14" ht="12.75" customHeight="1" x14ac:dyDescent="0.2">
      <c r="A4" s="77" t="s">
        <v>53</v>
      </c>
      <c r="B4" s="77" t="s">
        <v>78</v>
      </c>
      <c r="C4" s="77" t="s">
        <v>70</v>
      </c>
      <c r="D4" s="82" t="s">
        <v>57</v>
      </c>
      <c r="E4" s="82"/>
      <c r="F4" s="77" t="s">
        <v>58</v>
      </c>
      <c r="G4" s="77" t="s">
        <v>21</v>
      </c>
      <c r="H4" s="80" t="s">
        <v>22</v>
      </c>
      <c r="I4" s="81"/>
      <c r="J4" s="77" t="s">
        <v>1</v>
      </c>
      <c r="K4" s="77" t="s">
        <v>18</v>
      </c>
      <c r="L4" s="77" t="s">
        <v>92</v>
      </c>
      <c r="N4" s="83" t="s">
        <v>110</v>
      </c>
    </row>
    <row r="5" spans="1:14" x14ac:dyDescent="0.2">
      <c r="A5" s="77"/>
      <c r="B5" s="77"/>
      <c r="C5" s="77"/>
      <c r="D5" s="48" t="s">
        <v>59</v>
      </c>
      <c r="E5" s="48" t="s">
        <v>60</v>
      </c>
      <c r="F5" s="77"/>
      <c r="G5" s="77"/>
      <c r="H5" s="48" t="s">
        <v>61</v>
      </c>
      <c r="I5" s="48" t="s">
        <v>62</v>
      </c>
      <c r="J5" s="77"/>
      <c r="K5" s="77"/>
      <c r="L5" s="77"/>
      <c r="N5" s="84"/>
    </row>
    <row r="6" spans="1:14" x14ac:dyDescent="0.2">
      <c r="N6" s="84"/>
    </row>
    <row r="7" spans="1:14" x14ac:dyDescent="0.2">
      <c r="N7" s="84"/>
    </row>
    <row r="8" spans="1:14" x14ac:dyDescent="0.2">
      <c r="N8" s="84"/>
    </row>
    <row r="9" spans="1:14" x14ac:dyDescent="0.2">
      <c r="N9" s="84"/>
    </row>
    <row r="10" spans="1:14" x14ac:dyDescent="0.2">
      <c r="N10" s="84"/>
    </row>
    <row r="11" spans="1:14" x14ac:dyDescent="0.2">
      <c r="N11" s="84"/>
    </row>
    <row r="12" spans="1:14" x14ac:dyDescent="0.2">
      <c r="N12" s="84"/>
    </row>
    <row r="13" spans="1:14" x14ac:dyDescent="0.2">
      <c r="N13" s="84"/>
    </row>
    <row r="14" spans="1:14" x14ac:dyDescent="0.2">
      <c r="N14" s="84"/>
    </row>
    <row r="15" spans="1:14" x14ac:dyDescent="0.2">
      <c r="N15" s="84"/>
    </row>
    <row r="16" spans="1:14" x14ac:dyDescent="0.2">
      <c r="N16" s="84"/>
    </row>
    <row r="17" spans="14:14" x14ac:dyDescent="0.2">
      <c r="N17" s="84"/>
    </row>
    <row r="18" spans="14:14" x14ac:dyDescent="0.2">
      <c r="N18" s="84"/>
    </row>
    <row r="19" spans="14:14" x14ac:dyDescent="0.2">
      <c r="N19" s="84"/>
    </row>
    <row r="20" spans="14:14" x14ac:dyDescent="0.2">
      <c r="N20" s="84"/>
    </row>
    <row r="21" spans="14:14" x14ac:dyDescent="0.2">
      <c r="N21" s="84"/>
    </row>
    <row r="22" spans="14:14" x14ac:dyDescent="0.2">
      <c r="N22" s="84"/>
    </row>
    <row r="23" spans="14:14" x14ac:dyDescent="0.2">
      <c r="N23" s="84"/>
    </row>
    <row r="24" spans="14:14" x14ac:dyDescent="0.2">
      <c r="N24" s="84"/>
    </row>
  </sheetData>
  <mergeCells count="15">
    <mergeCell ref="N4:N24"/>
    <mergeCell ref="L4:L5"/>
    <mergeCell ref="A1:K1"/>
    <mergeCell ref="G4:G5"/>
    <mergeCell ref="H4:I4"/>
    <mergeCell ref="J4:J5"/>
    <mergeCell ref="K4:K5"/>
    <mergeCell ref="H2:I2"/>
    <mergeCell ref="A2:F2"/>
    <mergeCell ref="A3:F3"/>
    <mergeCell ref="A4:A5"/>
    <mergeCell ref="B4:B5"/>
    <mergeCell ref="C4:C5"/>
    <mergeCell ref="D4:E4"/>
    <mergeCell ref="F4:F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311D7-2740-4008-B71B-68D4DEA5BA88}">
  <sheetPr codeName="Sheet14"/>
  <dimension ref="A1:N24"/>
  <sheetViews>
    <sheetView topLeftCell="A2" workbookViewId="0">
      <selection activeCell="A7" sqref="A7"/>
    </sheetView>
  </sheetViews>
  <sheetFormatPr defaultRowHeight="12.75" x14ac:dyDescent="0.2"/>
  <cols>
    <col min="1" max="1" width="6.7109375" style="20" customWidth="1"/>
    <col min="2" max="3" width="20.7109375" style="19" customWidth="1"/>
    <col min="4" max="4" width="12.7109375" style="23" customWidth="1"/>
    <col min="5" max="5" width="8.7109375" style="21" customWidth="1"/>
    <col min="6" max="11" width="17.7109375" style="22" customWidth="1"/>
    <col min="12" max="12" width="25.7109375" style="19" customWidth="1"/>
    <col min="13" max="13" width="9.140625" style="1"/>
    <col min="14" max="14" width="50.7109375" style="1" customWidth="1"/>
    <col min="15" max="16384" width="9.140625" style="1"/>
  </cols>
  <sheetData>
    <row r="1" spans="1:14" ht="20.25" x14ac:dyDescent="0.3">
      <c r="A1" s="74" t="s">
        <v>87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1"/>
    </row>
    <row r="2" spans="1:14" x14ac:dyDescent="0.2">
      <c r="A2" s="78" t="s">
        <v>18</v>
      </c>
      <c r="B2" s="78"/>
      <c r="C2" s="78"/>
      <c r="D2" s="78"/>
      <c r="E2" s="78"/>
      <c r="F2" s="78"/>
      <c r="G2" s="38">
        <f>SUM($G$6:$G$1000)</f>
        <v>0</v>
      </c>
      <c r="H2" s="79">
        <f>SUM($H$3,$I$3)</f>
        <v>0</v>
      </c>
      <c r="I2" s="79"/>
      <c r="J2" s="38">
        <f>SUM($J$6:$J$1000)</f>
        <v>0</v>
      </c>
      <c r="K2" s="38">
        <f>SUM($J$2,$H$2,$G$2)</f>
        <v>0</v>
      </c>
      <c r="L2" s="1"/>
    </row>
    <row r="3" spans="1:14" x14ac:dyDescent="0.2">
      <c r="A3" s="78" t="s">
        <v>17</v>
      </c>
      <c r="B3" s="78"/>
      <c r="C3" s="78"/>
      <c r="D3" s="78"/>
      <c r="E3" s="78"/>
      <c r="F3" s="78"/>
      <c r="G3" s="9"/>
      <c r="H3" s="40">
        <f>SUM($H$6:$H$1000)</f>
        <v>0</v>
      </c>
      <c r="I3" s="40">
        <f>SUM($I$6:$I$1000)</f>
        <v>0</v>
      </c>
      <c r="J3" s="9"/>
      <c r="K3" s="9"/>
      <c r="L3" s="1"/>
    </row>
    <row r="4" spans="1:14" x14ac:dyDescent="0.2">
      <c r="A4" s="77" t="s">
        <v>53</v>
      </c>
      <c r="B4" s="77" t="s">
        <v>54</v>
      </c>
      <c r="C4" s="77" t="s">
        <v>70</v>
      </c>
      <c r="D4" s="82" t="s">
        <v>57</v>
      </c>
      <c r="E4" s="82"/>
      <c r="F4" s="77" t="s">
        <v>58</v>
      </c>
      <c r="G4" s="77" t="s">
        <v>21</v>
      </c>
      <c r="H4" s="80" t="s">
        <v>22</v>
      </c>
      <c r="I4" s="81"/>
      <c r="J4" s="77" t="s">
        <v>1</v>
      </c>
      <c r="K4" s="77" t="s">
        <v>18</v>
      </c>
      <c r="L4" s="77" t="s">
        <v>90</v>
      </c>
      <c r="N4" s="83" t="s">
        <v>109</v>
      </c>
    </row>
    <row r="5" spans="1:14" x14ac:dyDescent="0.2">
      <c r="A5" s="77"/>
      <c r="B5" s="77"/>
      <c r="C5" s="77"/>
      <c r="D5" s="48" t="s">
        <v>59</v>
      </c>
      <c r="E5" s="48" t="s">
        <v>60</v>
      </c>
      <c r="F5" s="77"/>
      <c r="G5" s="77"/>
      <c r="H5" s="48" t="s">
        <v>61</v>
      </c>
      <c r="I5" s="48" t="s">
        <v>62</v>
      </c>
      <c r="J5" s="77"/>
      <c r="K5" s="77"/>
      <c r="L5" s="77"/>
      <c r="N5" s="84"/>
    </row>
    <row r="6" spans="1:14" x14ac:dyDescent="0.2">
      <c r="N6" s="84"/>
    </row>
    <row r="7" spans="1:14" x14ac:dyDescent="0.2">
      <c r="N7" s="84"/>
    </row>
    <row r="8" spans="1:14" x14ac:dyDescent="0.2">
      <c r="N8" s="84"/>
    </row>
    <row r="9" spans="1:14" x14ac:dyDescent="0.2">
      <c r="N9" s="84"/>
    </row>
    <row r="10" spans="1:14" x14ac:dyDescent="0.2">
      <c r="N10" s="84"/>
    </row>
    <row r="11" spans="1:14" x14ac:dyDescent="0.2">
      <c r="N11" s="84"/>
    </row>
    <row r="12" spans="1:14" x14ac:dyDescent="0.2">
      <c r="N12" s="84"/>
    </row>
    <row r="13" spans="1:14" x14ac:dyDescent="0.2">
      <c r="N13" s="84"/>
    </row>
    <row r="14" spans="1:14" x14ac:dyDescent="0.2">
      <c r="N14" s="84"/>
    </row>
    <row r="15" spans="1:14" x14ac:dyDescent="0.2">
      <c r="N15" s="84"/>
    </row>
    <row r="16" spans="1:14" x14ac:dyDescent="0.2">
      <c r="N16" s="84"/>
    </row>
    <row r="17" spans="14:14" x14ac:dyDescent="0.2">
      <c r="N17" s="84"/>
    </row>
    <row r="18" spans="14:14" x14ac:dyDescent="0.2">
      <c r="N18" s="84"/>
    </row>
    <row r="19" spans="14:14" x14ac:dyDescent="0.2">
      <c r="N19" s="84"/>
    </row>
    <row r="20" spans="14:14" x14ac:dyDescent="0.2">
      <c r="N20" s="84"/>
    </row>
    <row r="21" spans="14:14" x14ac:dyDescent="0.2">
      <c r="N21" s="84"/>
    </row>
    <row r="22" spans="14:14" x14ac:dyDescent="0.2">
      <c r="N22" s="84"/>
    </row>
    <row r="23" spans="14:14" x14ac:dyDescent="0.2">
      <c r="N23" s="84"/>
    </row>
    <row r="24" spans="14:14" x14ac:dyDescent="0.2">
      <c r="N24" s="84"/>
    </row>
  </sheetData>
  <sheetProtection algorithmName="SHA-512" hashValue="NmD8YALjKYg1e7KKa6di3O+Txmv3L2EeWI2SbjuU5WiiqI6EWt+6kmDLBMb/RIbpX3H3b8DoP5Q37shVwUoxFg==" saltValue="X1A3dL4fspf8GWkcCp7OWQ==" spinCount="100000" sheet="1" objects="1" scenarios="1"/>
  <mergeCells count="15">
    <mergeCell ref="N4:N24"/>
    <mergeCell ref="L4:L5"/>
    <mergeCell ref="A1:K1"/>
    <mergeCell ref="H4:I4"/>
    <mergeCell ref="J4:J5"/>
    <mergeCell ref="K4:K5"/>
    <mergeCell ref="H2:I2"/>
    <mergeCell ref="A2:F2"/>
    <mergeCell ref="A3:F3"/>
    <mergeCell ref="A4:A5"/>
    <mergeCell ref="B4:B5"/>
    <mergeCell ref="C4:C5"/>
    <mergeCell ref="D4:E4"/>
    <mergeCell ref="F4:F5"/>
    <mergeCell ref="G4:G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EAA8F-D313-4B2A-8D09-8EA0187AF7AD}">
  <sheetPr codeName="Sheet2"/>
  <dimension ref="A1:J22"/>
  <sheetViews>
    <sheetView topLeftCell="A6" zoomScale="115" zoomScaleNormal="115" workbookViewId="0">
      <selection activeCell="A3" sqref="A3:A5"/>
    </sheetView>
  </sheetViews>
  <sheetFormatPr defaultColWidth="0" defaultRowHeight="12.75" zeroHeight="1" x14ac:dyDescent="0.2"/>
  <cols>
    <col min="1" max="1" width="44.5703125" style="10" customWidth="1"/>
    <col min="2" max="8" width="9.140625" style="1" customWidth="1"/>
    <col min="9" max="9" width="14.140625" style="1" customWidth="1"/>
    <col min="10" max="10" width="0" style="1" hidden="1" customWidth="1"/>
    <col min="11" max="16384" width="9.140625" style="1" hidden="1"/>
  </cols>
  <sheetData>
    <row r="1" spans="1:10" ht="20.25" x14ac:dyDescent="0.3">
      <c r="A1" s="72" t="s">
        <v>39</v>
      </c>
      <c r="B1" s="72"/>
      <c r="C1" s="72"/>
      <c r="D1" s="72"/>
      <c r="E1" s="72"/>
      <c r="F1" s="72"/>
      <c r="G1" s="72"/>
      <c r="H1" s="72"/>
      <c r="I1" s="72"/>
    </row>
    <row r="2" spans="1:10" x14ac:dyDescent="0.2"/>
    <row r="3" spans="1:10" x14ac:dyDescent="0.2">
      <c r="A3" s="73" t="s">
        <v>40</v>
      </c>
      <c r="B3" s="51" t="s">
        <v>41</v>
      </c>
      <c r="C3" s="51"/>
      <c r="D3" s="51"/>
      <c r="E3" s="51"/>
      <c r="F3" s="51"/>
      <c r="G3" s="51"/>
      <c r="H3" s="51" t="s">
        <v>22</v>
      </c>
      <c r="I3" s="73" t="s">
        <v>42</v>
      </c>
    </row>
    <row r="4" spans="1:10" x14ac:dyDescent="0.2">
      <c r="A4" s="73"/>
      <c r="B4" s="51" t="s">
        <v>3</v>
      </c>
      <c r="C4" s="51"/>
      <c r="D4" s="51"/>
      <c r="E4" s="51"/>
      <c r="F4" s="51"/>
      <c r="G4" s="51"/>
      <c r="H4" s="51"/>
      <c r="I4" s="73"/>
    </row>
    <row r="5" spans="1:10" x14ac:dyDescent="0.2">
      <c r="A5" s="73"/>
      <c r="B5" s="35" t="s">
        <v>43</v>
      </c>
      <c r="C5" s="35" t="s">
        <v>32</v>
      </c>
      <c r="D5" s="35" t="s">
        <v>33</v>
      </c>
      <c r="E5" s="35" t="s">
        <v>44</v>
      </c>
      <c r="F5" s="35" t="s">
        <v>45</v>
      </c>
      <c r="G5" s="35" t="s">
        <v>46</v>
      </c>
      <c r="H5" s="51"/>
      <c r="I5" s="73"/>
    </row>
    <row r="6" spans="1:10" x14ac:dyDescent="0.2">
      <c r="A6" s="11" t="s">
        <v>5</v>
      </c>
      <c r="B6" s="12"/>
      <c r="C6" s="12"/>
      <c r="D6" s="12"/>
      <c r="E6" s="12"/>
      <c r="F6" s="12"/>
      <c r="G6" s="12"/>
      <c r="H6" s="43">
        <v>0.15</v>
      </c>
      <c r="I6" s="42" t="s">
        <v>47</v>
      </c>
      <c r="J6" s="1">
        <v>12</v>
      </c>
    </row>
    <row r="7" spans="1:10" x14ac:dyDescent="0.2">
      <c r="A7" s="11" t="s">
        <v>6</v>
      </c>
      <c r="B7" s="42" t="s">
        <v>47</v>
      </c>
      <c r="C7" s="42" t="s">
        <v>47</v>
      </c>
      <c r="D7" s="42" t="s">
        <v>47</v>
      </c>
      <c r="E7" s="42" t="s">
        <v>47</v>
      </c>
      <c r="F7" s="42" t="s">
        <v>47</v>
      </c>
      <c r="G7" s="42" t="s">
        <v>47</v>
      </c>
      <c r="H7" s="42" t="s">
        <v>47</v>
      </c>
      <c r="I7" s="42" t="s">
        <v>47</v>
      </c>
      <c r="J7" s="1">
        <f t="shared" ref="J7" si="0">J6+1</f>
        <v>13</v>
      </c>
    </row>
    <row r="8" spans="1:10" ht="25.5" x14ac:dyDescent="0.2">
      <c r="A8" s="11" t="s">
        <v>7</v>
      </c>
      <c r="B8" s="42" t="s">
        <v>47</v>
      </c>
      <c r="C8" s="42" t="s">
        <v>47</v>
      </c>
      <c r="D8" s="42" t="s">
        <v>47</v>
      </c>
      <c r="E8" s="42" t="s">
        <v>47</v>
      </c>
      <c r="F8" s="42" t="s">
        <v>47</v>
      </c>
      <c r="G8" s="12"/>
      <c r="H8" s="42" t="s">
        <v>47</v>
      </c>
      <c r="I8" s="42" t="s">
        <v>47</v>
      </c>
    </row>
    <row r="9" spans="1:10" x14ac:dyDescent="0.2">
      <c r="A9" s="11" t="s">
        <v>8</v>
      </c>
      <c r="B9" s="12"/>
      <c r="C9" s="12"/>
      <c r="D9" s="12"/>
      <c r="E9" s="12"/>
      <c r="F9" s="42" t="s">
        <v>47</v>
      </c>
      <c r="G9" s="12"/>
      <c r="H9" s="42" t="s">
        <v>47</v>
      </c>
      <c r="I9" s="42" t="s">
        <v>47</v>
      </c>
    </row>
    <row r="10" spans="1:10" x14ac:dyDescent="0.2">
      <c r="A10" s="11" t="s">
        <v>89</v>
      </c>
      <c r="B10" s="12"/>
      <c r="C10" s="12"/>
      <c r="D10" s="12"/>
      <c r="E10" s="12"/>
      <c r="F10" s="12"/>
      <c r="G10" s="42" t="s">
        <v>47</v>
      </c>
      <c r="H10" s="42" t="s">
        <v>47</v>
      </c>
      <c r="I10" s="42" t="s">
        <v>47</v>
      </c>
    </row>
    <row r="11" spans="1:10" x14ac:dyDescent="0.2">
      <c r="A11" s="11" t="s">
        <v>10</v>
      </c>
      <c r="B11" s="12"/>
      <c r="C11" s="12"/>
      <c r="D11" s="42" t="s">
        <v>47</v>
      </c>
      <c r="E11" s="12"/>
      <c r="F11" s="42" t="s">
        <v>47</v>
      </c>
      <c r="G11" s="42" t="s">
        <v>47</v>
      </c>
      <c r="H11" s="42" t="s">
        <v>47</v>
      </c>
      <c r="I11" s="42" t="s">
        <v>47</v>
      </c>
    </row>
    <row r="12" spans="1:10" x14ac:dyDescent="0.2">
      <c r="A12" s="11" t="s">
        <v>11</v>
      </c>
      <c r="B12" s="42" t="s">
        <v>47</v>
      </c>
      <c r="C12" s="42" t="s">
        <v>47</v>
      </c>
      <c r="D12" s="12"/>
      <c r="E12" s="42" t="s">
        <v>47</v>
      </c>
      <c r="F12" s="12"/>
      <c r="G12" s="12"/>
      <c r="H12" s="42" t="s">
        <v>47</v>
      </c>
      <c r="I12" s="42" t="s">
        <v>47</v>
      </c>
    </row>
    <row r="13" spans="1:10" x14ac:dyDescent="0.2">
      <c r="A13" s="11" t="s">
        <v>12</v>
      </c>
      <c r="B13" s="12"/>
      <c r="C13" s="12"/>
      <c r="D13" s="12"/>
      <c r="E13" s="12"/>
      <c r="F13" s="12"/>
      <c r="G13" s="12"/>
      <c r="H13" s="42" t="s">
        <v>47</v>
      </c>
      <c r="I13" s="42" t="s">
        <v>47</v>
      </c>
    </row>
    <row r="14" spans="1:10" x14ac:dyDescent="0.2">
      <c r="A14" s="11" t="s">
        <v>13</v>
      </c>
      <c r="B14" s="42" t="s">
        <v>47</v>
      </c>
      <c r="C14" s="42" t="s">
        <v>47</v>
      </c>
      <c r="D14" s="42" t="s">
        <v>47</v>
      </c>
      <c r="E14" s="42" t="s">
        <v>47</v>
      </c>
      <c r="F14" s="42" t="s">
        <v>47</v>
      </c>
      <c r="G14" s="42" t="s">
        <v>47</v>
      </c>
      <c r="H14" s="42" t="s">
        <v>47</v>
      </c>
      <c r="I14" s="42" t="s">
        <v>47</v>
      </c>
    </row>
    <row r="15" spans="1:10" x14ac:dyDescent="0.2">
      <c r="A15" s="11" t="s">
        <v>14</v>
      </c>
      <c r="B15" s="42" t="s">
        <v>47</v>
      </c>
      <c r="C15" s="42" t="s">
        <v>47</v>
      </c>
      <c r="D15" s="42" t="s">
        <v>47</v>
      </c>
      <c r="E15" s="42" t="s">
        <v>47</v>
      </c>
      <c r="F15" s="42" t="s">
        <v>47</v>
      </c>
      <c r="G15" s="42" t="s">
        <v>47</v>
      </c>
      <c r="H15" s="42" t="s">
        <v>47</v>
      </c>
      <c r="I15" s="42" t="s">
        <v>47</v>
      </c>
    </row>
    <row r="16" spans="1:10" x14ac:dyDescent="0.2">
      <c r="A16" s="11" t="s">
        <v>15</v>
      </c>
      <c r="B16" s="42" t="s">
        <v>47</v>
      </c>
      <c r="C16" s="42" t="s">
        <v>47</v>
      </c>
      <c r="D16" s="42" t="s">
        <v>47</v>
      </c>
      <c r="E16" s="42" t="s">
        <v>47</v>
      </c>
      <c r="F16" s="42" t="s">
        <v>47</v>
      </c>
      <c r="G16" s="12"/>
      <c r="H16" s="42" t="s">
        <v>47</v>
      </c>
      <c r="I16" s="42" t="s">
        <v>47</v>
      </c>
    </row>
    <row r="17" spans="1:9" x14ac:dyDescent="0.2">
      <c r="A17" s="11" t="s">
        <v>16</v>
      </c>
      <c r="B17" s="43">
        <v>0.05</v>
      </c>
      <c r="C17" s="43">
        <v>0.05</v>
      </c>
      <c r="D17" s="43">
        <v>0.05</v>
      </c>
      <c r="E17" s="43">
        <v>0.05</v>
      </c>
      <c r="F17" s="43">
        <v>0.05</v>
      </c>
      <c r="G17" s="43">
        <v>0.05</v>
      </c>
      <c r="H17" s="42" t="s">
        <v>47</v>
      </c>
      <c r="I17" s="42" t="s">
        <v>47</v>
      </c>
    </row>
    <row r="18" spans="1:9" s="34" customFormat="1" x14ac:dyDescent="0.2">
      <c r="A18" s="69" t="s">
        <v>111</v>
      </c>
      <c r="B18" s="70"/>
      <c r="C18" s="70"/>
      <c r="D18" s="70"/>
      <c r="E18" s="70"/>
      <c r="F18" s="70"/>
      <c r="G18" s="70"/>
      <c r="H18" s="70"/>
      <c r="I18" s="71"/>
    </row>
    <row r="19" spans="1:9" x14ac:dyDescent="0.2">
      <c r="A19" s="11" t="s">
        <v>51</v>
      </c>
      <c r="B19" s="13">
        <v>0.15</v>
      </c>
      <c r="C19" s="13">
        <v>0.15</v>
      </c>
      <c r="D19" s="13">
        <v>0.15</v>
      </c>
      <c r="E19" s="13">
        <v>0.15</v>
      </c>
      <c r="F19" s="13">
        <v>0.1</v>
      </c>
      <c r="G19" s="13">
        <v>0.1</v>
      </c>
      <c r="H19" s="44"/>
      <c r="I19" s="44"/>
    </row>
    <row r="20" spans="1:9" x14ac:dyDescent="0.2">
      <c r="A20" s="11" t="s">
        <v>34</v>
      </c>
      <c r="B20" s="13">
        <v>0.25</v>
      </c>
      <c r="C20" s="13">
        <v>0.25</v>
      </c>
      <c r="D20" s="13">
        <v>0.25</v>
      </c>
      <c r="E20" s="13">
        <v>0.25</v>
      </c>
      <c r="F20" s="45"/>
      <c r="G20" s="45"/>
      <c r="H20" s="44"/>
      <c r="I20" s="44"/>
    </row>
    <row r="21" spans="1:9" x14ac:dyDescent="0.2">
      <c r="A21" s="11" t="s">
        <v>52</v>
      </c>
      <c r="B21" s="13">
        <v>0.35</v>
      </c>
      <c r="C21" s="13">
        <v>0.35</v>
      </c>
      <c r="D21" s="13">
        <v>0.35</v>
      </c>
      <c r="E21" s="13">
        <v>0.35</v>
      </c>
      <c r="F21" s="45"/>
      <c r="G21" s="45"/>
      <c r="H21" s="44"/>
      <c r="I21" s="44"/>
    </row>
    <row r="22" spans="1:9" x14ac:dyDescent="0.2">
      <c r="A22" s="11" t="s">
        <v>48</v>
      </c>
      <c r="B22" s="14" t="s">
        <v>49</v>
      </c>
      <c r="C22" s="14" t="s">
        <v>50</v>
      </c>
      <c r="D22" s="14" t="s">
        <v>50</v>
      </c>
      <c r="E22" s="14" t="s">
        <v>49</v>
      </c>
      <c r="F22" s="14" t="s">
        <v>49</v>
      </c>
      <c r="G22" s="14" t="s">
        <v>50</v>
      </c>
      <c r="H22" s="44"/>
      <c r="I22" s="44"/>
    </row>
  </sheetData>
  <sheetProtection algorithmName="SHA-512" hashValue="HfP0fg+P8WOhBuzVSS2KdUivdyjyrJn/Cc1xUQ2IBBpEtRvjcI0FF06OMfxvSATptHonwuDJYpUNftF+PMarEA==" saltValue="+ukfEv5Ublzn3IZ0D3fDFA==" spinCount="100000" sheet="1" objects="1" scenarios="1"/>
  <mergeCells count="7">
    <mergeCell ref="A18:I18"/>
    <mergeCell ref="A1:I1"/>
    <mergeCell ref="A3:A5"/>
    <mergeCell ref="B3:G3"/>
    <mergeCell ref="B4:G4"/>
    <mergeCell ref="H3:H5"/>
    <mergeCell ref="I3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F37D0-EA0C-4EA1-BE33-FE532244F9A8}">
  <sheetPr codeName="Sheet3"/>
  <dimension ref="A1:O25"/>
  <sheetViews>
    <sheetView topLeftCell="G1" zoomScaleNormal="100" workbookViewId="0">
      <selection activeCell="H6" sqref="H6"/>
    </sheetView>
  </sheetViews>
  <sheetFormatPr defaultRowHeight="12.75" x14ac:dyDescent="0.2"/>
  <cols>
    <col min="1" max="1" width="6.7109375" style="20" customWidth="1"/>
    <col min="2" max="4" width="20.7109375" style="19" customWidth="1"/>
    <col min="5" max="5" width="12.7109375" style="23" customWidth="1"/>
    <col min="6" max="6" width="8.7109375" style="28" customWidth="1"/>
    <col min="7" max="7" width="17.7109375" style="22" customWidth="1"/>
    <col min="8" max="8" width="17.7109375" style="24" customWidth="1"/>
    <col min="9" max="12" width="17.7109375" style="22" customWidth="1"/>
    <col min="13" max="13" width="20.7109375" style="19" customWidth="1"/>
    <col min="14" max="14" width="4.28515625" style="1" customWidth="1"/>
    <col min="15" max="15" width="50.7109375" style="1" customWidth="1"/>
    <col min="16" max="16384" width="9.140625" style="1"/>
  </cols>
  <sheetData>
    <row r="1" spans="1:15" ht="20.25" x14ac:dyDescent="0.3">
      <c r="A1" s="74" t="s">
        <v>63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"/>
    </row>
    <row r="2" spans="1:15" x14ac:dyDescent="0.2">
      <c r="A2" s="78" t="s">
        <v>18</v>
      </c>
      <c r="B2" s="78"/>
      <c r="C2" s="78"/>
      <c r="D2" s="78"/>
      <c r="E2" s="78"/>
      <c r="F2" s="78"/>
      <c r="G2" s="78"/>
      <c r="H2" s="46">
        <f>SUM($H$6:$H$1000)</f>
        <v>0</v>
      </c>
      <c r="I2" s="79">
        <f>SUM($I$3,$J$3)</f>
        <v>0</v>
      </c>
      <c r="J2" s="79"/>
      <c r="K2" s="46">
        <f>SUM(K6:$K$6:$K$1000)</f>
        <v>0</v>
      </c>
      <c r="L2" s="46">
        <f>SUM($K$2,$I$2,$H$2)</f>
        <v>0</v>
      </c>
      <c r="M2" s="1"/>
      <c r="O2" s="75" t="s">
        <v>99</v>
      </c>
    </row>
    <row r="3" spans="1:15" x14ac:dyDescent="0.2">
      <c r="A3" s="78" t="s">
        <v>17</v>
      </c>
      <c r="B3" s="78"/>
      <c r="C3" s="78"/>
      <c r="D3" s="78"/>
      <c r="E3" s="78"/>
      <c r="F3" s="78"/>
      <c r="G3" s="78"/>
      <c r="H3" s="16"/>
      <c r="I3" s="47">
        <f>SUM($I$6:$I$1000)</f>
        <v>0</v>
      </c>
      <c r="J3" s="47">
        <f>SUM($J$6:$J$1000)</f>
        <v>0</v>
      </c>
      <c r="K3" s="16"/>
      <c r="L3" s="16"/>
      <c r="M3" s="1"/>
      <c r="O3" s="76"/>
    </row>
    <row r="4" spans="1:15" x14ac:dyDescent="0.2">
      <c r="A4" s="77" t="s">
        <v>53</v>
      </c>
      <c r="B4" s="77" t="s">
        <v>54</v>
      </c>
      <c r="C4" s="77" t="s">
        <v>55</v>
      </c>
      <c r="D4" s="77" t="s">
        <v>56</v>
      </c>
      <c r="E4" s="82" t="s">
        <v>57</v>
      </c>
      <c r="F4" s="82"/>
      <c r="G4" s="77" t="s">
        <v>58</v>
      </c>
      <c r="H4" s="77" t="s">
        <v>21</v>
      </c>
      <c r="I4" s="80" t="s">
        <v>22</v>
      </c>
      <c r="J4" s="81"/>
      <c r="K4" s="77" t="s">
        <v>1</v>
      </c>
      <c r="L4" s="77" t="s">
        <v>18</v>
      </c>
      <c r="M4" s="77" t="s">
        <v>90</v>
      </c>
      <c r="O4" s="76"/>
    </row>
    <row r="5" spans="1:15" x14ac:dyDescent="0.2">
      <c r="A5" s="77"/>
      <c r="B5" s="77"/>
      <c r="C5" s="77"/>
      <c r="D5" s="77"/>
      <c r="E5" s="48" t="s">
        <v>59</v>
      </c>
      <c r="F5" s="48" t="s">
        <v>60</v>
      </c>
      <c r="G5" s="77"/>
      <c r="H5" s="77"/>
      <c r="I5" s="48" t="s">
        <v>61</v>
      </c>
      <c r="J5" s="48" t="s">
        <v>62</v>
      </c>
      <c r="K5" s="77"/>
      <c r="L5" s="77"/>
      <c r="M5" s="77"/>
      <c r="O5" s="76"/>
    </row>
    <row r="6" spans="1:15" x14ac:dyDescent="0.2">
      <c r="O6" s="76"/>
    </row>
    <row r="7" spans="1:15" x14ac:dyDescent="0.2">
      <c r="O7" s="76"/>
    </row>
    <row r="8" spans="1:15" x14ac:dyDescent="0.2">
      <c r="O8" s="76"/>
    </row>
    <row r="9" spans="1:15" x14ac:dyDescent="0.2">
      <c r="O9" s="76"/>
    </row>
    <row r="10" spans="1:15" x14ac:dyDescent="0.2">
      <c r="O10" s="76"/>
    </row>
    <row r="11" spans="1:15" x14ac:dyDescent="0.2">
      <c r="O11" s="76"/>
    </row>
    <row r="12" spans="1:15" x14ac:dyDescent="0.2">
      <c r="O12" s="76"/>
    </row>
    <row r="13" spans="1:15" x14ac:dyDescent="0.2">
      <c r="O13" s="76"/>
    </row>
    <row r="14" spans="1:15" x14ac:dyDescent="0.2">
      <c r="O14" s="76"/>
    </row>
    <row r="15" spans="1:15" x14ac:dyDescent="0.2">
      <c r="O15" s="76"/>
    </row>
    <row r="16" spans="1:15" x14ac:dyDescent="0.2">
      <c r="O16" s="76"/>
    </row>
    <row r="17" spans="15:15" x14ac:dyDescent="0.2">
      <c r="O17" s="76"/>
    </row>
    <row r="18" spans="15:15" x14ac:dyDescent="0.2">
      <c r="O18" s="76"/>
    </row>
    <row r="19" spans="15:15" x14ac:dyDescent="0.2">
      <c r="O19" s="76"/>
    </row>
    <row r="20" spans="15:15" x14ac:dyDescent="0.2">
      <c r="O20" s="76"/>
    </row>
    <row r="21" spans="15:15" x14ac:dyDescent="0.2">
      <c r="O21" s="76"/>
    </row>
    <row r="22" spans="15:15" x14ac:dyDescent="0.2">
      <c r="O22" s="76"/>
    </row>
    <row r="23" spans="15:15" x14ac:dyDescent="0.2">
      <c r="O23" s="76"/>
    </row>
    <row r="24" spans="15:15" x14ac:dyDescent="0.2">
      <c r="O24" s="76"/>
    </row>
    <row r="25" spans="15:15" x14ac:dyDescent="0.2">
      <c r="O25" s="76"/>
    </row>
  </sheetData>
  <sheetProtection algorithmName="SHA-512" hashValue="BRgXZgIcnewQdSmULvu05PU+ruLRq9AgNoDrZVktEMfFqvilvIX5SBoOHmEhL4Z4dThWK4aD53q+zOqXxoRhpw==" saltValue="qrt/uDcRk75tKHe+Reo67A==" spinCount="100000" sheet="1" objects="1" scenarios="1"/>
  <mergeCells count="16">
    <mergeCell ref="A1:L1"/>
    <mergeCell ref="O2:O25"/>
    <mergeCell ref="H4:H5"/>
    <mergeCell ref="K4:K5"/>
    <mergeCell ref="L4:L5"/>
    <mergeCell ref="A2:G2"/>
    <mergeCell ref="A3:G3"/>
    <mergeCell ref="I2:J2"/>
    <mergeCell ref="I4:J4"/>
    <mergeCell ref="A4:A5"/>
    <mergeCell ref="B4:B5"/>
    <mergeCell ref="C4:C5"/>
    <mergeCell ref="D4:D5"/>
    <mergeCell ref="E4:F4"/>
    <mergeCell ref="G4:G5"/>
    <mergeCell ref="M4:M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BDE05-5EB1-45B8-B172-E3747FB18C7D}">
  <sheetPr codeName="Sheet4"/>
  <dimension ref="A1:O24"/>
  <sheetViews>
    <sheetView topLeftCell="D2" zoomScaleNormal="100" workbookViewId="0">
      <selection activeCell="M6" sqref="M6"/>
    </sheetView>
  </sheetViews>
  <sheetFormatPr defaultRowHeight="12.75" x14ac:dyDescent="0.2"/>
  <cols>
    <col min="1" max="1" width="6.7109375" style="27" customWidth="1"/>
    <col min="2" max="3" width="20.7109375" style="19" customWidth="1"/>
    <col min="4" max="4" width="30.7109375" style="19" customWidth="1"/>
    <col min="5" max="5" width="12.7109375" style="23" customWidth="1"/>
    <col min="6" max="6" width="8.7109375" style="21" customWidth="1"/>
    <col min="7" max="12" width="17.7109375" style="26" customWidth="1"/>
    <col min="13" max="13" width="25.7109375" style="19" customWidth="1"/>
    <col min="14" max="14" width="9.140625" style="1"/>
    <col min="15" max="15" width="45.7109375" style="1" customWidth="1"/>
    <col min="16" max="16384" width="9.140625" style="1"/>
  </cols>
  <sheetData>
    <row r="1" spans="1:15" ht="20.25" x14ac:dyDescent="0.3">
      <c r="A1" s="74" t="s">
        <v>88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"/>
    </row>
    <row r="2" spans="1:15" x14ac:dyDescent="0.2">
      <c r="A2" s="78" t="s">
        <v>18</v>
      </c>
      <c r="B2" s="78"/>
      <c r="C2" s="78"/>
      <c r="D2" s="78"/>
      <c r="E2" s="78"/>
      <c r="F2" s="78"/>
      <c r="G2" s="78"/>
      <c r="H2" s="38">
        <f>SUM($H$6:$H$1000)</f>
        <v>0</v>
      </c>
      <c r="I2" s="79">
        <f>SUM($I$3,$J$3)</f>
        <v>0</v>
      </c>
      <c r="J2" s="79"/>
      <c r="K2" s="38">
        <f>SUM($K$6:$K$1000)</f>
        <v>0</v>
      </c>
      <c r="L2" s="38">
        <f>SUM($K$2,$I$2,$H$2)</f>
        <v>0</v>
      </c>
      <c r="M2" s="1"/>
    </row>
    <row r="3" spans="1:15" x14ac:dyDescent="0.2">
      <c r="A3" s="78" t="s">
        <v>17</v>
      </c>
      <c r="B3" s="78"/>
      <c r="C3" s="78"/>
      <c r="D3" s="78"/>
      <c r="E3" s="78"/>
      <c r="F3" s="78"/>
      <c r="G3" s="78"/>
      <c r="H3" s="9"/>
      <c r="I3" s="40">
        <f>SUM($I$6:$I$1000)</f>
        <v>0</v>
      </c>
      <c r="J3" s="40">
        <f>SUM($J$6:$J$1000)</f>
        <v>0</v>
      </c>
      <c r="K3" s="9"/>
      <c r="L3" s="9"/>
      <c r="M3" s="1"/>
    </row>
    <row r="4" spans="1:15" x14ac:dyDescent="0.2">
      <c r="A4" s="77" t="s">
        <v>53</v>
      </c>
      <c r="B4" s="77" t="s">
        <v>54</v>
      </c>
      <c r="C4" s="77" t="s">
        <v>64</v>
      </c>
      <c r="D4" s="77" t="s">
        <v>65</v>
      </c>
      <c r="E4" s="82" t="s">
        <v>57</v>
      </c>
      <c r="F4" s="82"/>
      <c r="G4" s="77" t="s">
        <v>58</v>
      </c>
      <c r="H4" s="77" t="s">
        <v>21</v>
      </c>
      <c r="I4" s="80" t="s">
        <v>22</v>
      </c>
      <c r="J4" s="81"/>
      <c r="K4" s="77" t="s">
        <v>1</v>
      </c>
      <c r="L4" s="77" t="s">
        <v>18</v>
      </c>
      <c r="M4" s="77" t="s">
        <v>90</v>
      </c>
      <c r="O4" s="83" t="s">
        <v>100</v>
      </c>
    </row>
    <row r="5" spans="1:15" x14ac:dyDescent="0.2">
      <c r="A5" s="77"/>
      <c r="B5" s="77"/>
      <c r="C5" s="77"/>
      <c r="D5" s="77"/>
      <c r="E5" s="48" t="s">
        <v>59</v>
      </c>
      <c r="F5" s="48" t="s">
        <v>60</v>
      </c>
      <c r="G5" s="77"/>
      <c r="H5" s="77"/>
      <c r="I5" s="48" t="s">
        <v>61</v>
      </c>
      <c r="J5" s="48" t="s">
        <v>62</v>
      </c>
      <c r="K5" s="77"/>
      <c r="L5" s="77"/>
      <c r="M5" s="77"/>
      <c r="O5" s="84"/>
    </row>
    <row r="6" spans="1:15" x14ac:dyDescent="0.2">
      <c r="O6" s="84"/>
    </row>
    <row r="7" spans="1:15" x14ac:dyDescent="0.2">
      <c r="O7" s="84"/>
    </row>
    <row r="8" spans="1:15" x14ac:dyDescent="0.2">
      <c r="O8" s="84"/>
    </row>
    <row r="9" spans="1:15" x14ac:dyDescent="0.2">
      <c r="O9" s="84"/>
    </row>
    <row r="10" spans="1:15" x14ac:dyDescent="0.2">
      <c r="O10" s="84"/>
    </row>
    <row r="11" spans="1:15" x14ac:dyDescent="0.2">
      <c r="O11" s="84"/>
    </row>
    <row r="12" spans="1:15" x14ac:dyDescent="0.2">
      <c r="O12" s="84"/>
    </row>
    <row r="13" spans="1:15" x14ac:dyDescent="0.2">
      <c r="O13" s="84"/>
    </row>
    <row r="14" spans="1:15" x14ac:dyDescent="0.2">
      <c r="O14" s="84"/>
    </row>
    <row r="15" spans="1:15" x14ac:dyDescent="0.2">
      <c r="O15" s="84"/>
    </row>
    <row r="16" spans="1:15" x14ac:dyDescent="0.2">
      <c r="O16" s="84"/>
    </row>
    <row r="17" spans="15:15" x14ac:dyDescent="0.2">
      <c r="O17" s="84"/>
    </row>
    <row r="18" spans="15:15" x14ac:dyDescent="0.2">
      <c r="O18" s="84"/>
    </row>
    <row r="19" spans="15:15" x14ac:dyDescent="0.2">
      <c r="O19" s="84"/>
    </row>
    <row r="20" spans="15:15" x14ac:dyDescent="0.2">
      <c r="O20" s="84"/>
    </row>
    <row r="21" spans="15:15" x14ac:dyDescent="0.2">
      <c r="O21" s="84"/>
    </row>
    <row r="22" spans="15:15" x14ac:dyDescent="0.2">
      <c r="O22" s="84"/>
    </row>
    <row r="23" spans="15:15" x14ac:dyDescent="0.2">
      <c r="O23" s="84"/>
    </row>
    <row r="24" spans="15:15" x14ac:dyDescent="0.2">
      <c r="O24" s="84"/>
    </row>
  </sheetData>
  <sheetProtection algorithmName="SHA-512" hashValue="A/8rnzPwDLlvmRE4KwfksfYyjHvySQMaL/BliPmqD7OrUfz+UobI8x6x6o7SKkBuG8hjYYRud414Et3KPKmWHg==" saltValue="lXG/3NANRQZrRyuqfY43Ow==" spinCount="100000" sheet="1" objects="1" scenarios="1"/>
  <mergeCells count="16">
    <mergeCell ref="A1:L1"/>
    <mergeCell ref="A2:G2"/>
    <mergeCell ref="I2:J2"/>
    <mergeCell ref="A3:G3"/>
    <mergeCell ref="A4:A5"/>
    <mergeCell ref="B4:B5"/>
    <mergeCell ref="C4:C5"/>
    <mergeCell ref="D4:D5"/>
    <mergeCell ref="E4:F4"/>
    <mergeCell ref="G4:G5"/>
    <mergeCell ref="M4:M5"/>
    <mergeCell ref="O4:O24"/>
    <mergeCell ref="H4:H5"/>
    <mergeCell ref="I4:J4"/>
    <mergeCell ref="K4:K5"/>
    <mergeCell ref="L4:L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0960A-9286-40D3-90A0-ED242E4ECFF8}">
  <sheetPr codeName="Sheet5"/>
  <dimension ref="A1:O22"/>
  <sheetViews>
    <sheetView workbookViewId="0">
      <selection activeCell="A6" sqref="A6"/>
    </sheetView>
  </sheetViews>
  <sheetFormatPr defaultRowHeight="12.75" x14ac:dyDescent="0.2"/>
  <cols>
    <col min="1" max="1" width="6.7109375" style="29" customWidth="1"/>
    <col min="2" max="3" width="20.7109375" style="30" customWidth="1"/>
    <col min="4" max="4" width="35.7109375" style="30" customWidth="1"/>
    <col min="5" max="5" width="12.7109375" style="31" customWidth="1"/>
    <col min="6" max="6" width="8.7109375" style="31" customWidth="1"/>
    <col min="7" max="12" width="17.7109375" style="32" customWidth="1"/>
    <col min="13" max="13" width="25.7109375" style="30" customWidth="1"/>
    <col min="14" max="14" width="5" customWidth="1"/>
    <col min="15" max="15" width="50.7109375" customWidth="1"/>
  </cols>
  <sheetData>
    <row r="1" spans="1:15" ht="20.25" x14ac:dyDescent="0.3">
      <c r="A1" s="74" t="s">
        <v>71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/>
    </row>
    <row r="2" spans="1:15" ht="12.75" customHeight="1" x14ac:dyDescent="0.2">
      <c r="A2" s="78" t="s">
        <v>18</v>
      </c>
      <c r="B2" s="78"/>
      <c r="C2" s="78"/>
      <c r="D2" s="78"/>
      <c r="E2" s="78"/>
      <c r="F2" s="78"/>
      <c r="G2" s="78"/>
      <c r="H2" s="38">
        <f>SUM($H$6:$H$1000)</f>
        <v>0</v>
      </c>
      <c r="I2" s="85">
        <f>SUM($I$3,$J$3)</f>
        <v>0</v>
      </c>
      <c r="J2" s="85"/>
      <c r="K2" s="38">
        <f>SUM($K$6:$K$1000)</f>
        <v>0</v>
      </c>
      <c r="L2" s="38">
        <f>SUM($K$2,$I$2,$H$2)</f>
        <v>0</v>
      </c>
      <c r="M2"/>
      <c r="O2" s="83" t="s">
        <v>100</v>
      </c>
    </row>
    <row r="3" spans="1:15" x14ac:dyDescent="0.2">
      <c r="A3" s="78" t="s">
        <v>17</v>
      </c>
      <c r="B3" s="78"/>
      <c r="C3" s="78"/>
      <c r="D3" s="78"/>
      <c r="E3" s="78"/>
      <c r="F3" s="78"/>
      <c r="G3" s="78"/>
      <c r="H3" s="9"/>
      <c r="I3" s="40">
        <f>SUM($I$6:$I$1000)</f>
        <v>0</v>
      </c>
      <c r="J3" s="40">
        <f>SUM($J$6:$J$1000)</f>
        <v>0</v>
      </c>
      <c r="K3" s="9"/>
      <c r="L3" s="9"/>
      <c r="M3"/>
      <c r="O3" s="84"/>
    </row>
    <row r="4" spans="1:15" x14ac:dyDescent="0.2">
      <c r="A4" s="77" t="s">
        <v>53</v>
      </c>
      <c r="B4" s="77" t="s">
        <v>54</v>
      </c>
      <c r="C4" s="77" t="s">
        <v>72</v>
      </c>
      <c r="D4" s="77" t="s">
        <v>65</v>
      </c>
      <c r="E4" s="82" t="s">
        <v>57</v>
      </c>
      <c r="F4" s="82"/>
      <c r="G4" s="77" t="s">
        <v>58</v>
      </c>
      <c r="H4" s="77" t="s">
        <v>21</v>
      </c>
      <c r="I4" s="80" t="s">
        <v>22</v>
      </c>
      <c r="J4" s="81"/>
      <c r="K4" s="77" t="s">
        <v>1</v>
      </c>
      <c r="L4" s="77" t="s">
        <v>18</v>
      </c>
      <c r="M4" s="77" t="s">
        <v>90</v>
      </c>
      <c r="O4" s="84"/>
    </row>
    <row r="5" spans="1:15" x14ac:dyDescent="0.2">
      <c r="A5" s="77"/>
      <c r="B5" s="77"/>
      <c r="C5" s="77"/>
      <c r="D5" s="77"/>
      <c r="E5" s="48" t="s">
        <v>59</v>
      </c>
      <c r="F5" s="48" t="s">
        <v>60</v>
      </c>
      <c r="G5" s="77"/>
      <c r="H5" s="77"/>
      <c r="I5" s="48" t="s">
        <v>61</v>
      </c>
      <c r="J5" s="48" t="s">
        <v>62</v>
      </c>
      <c r="K5" s="77"/>
      <c r="L5" s="77"/>
      <c r="M5" s="77"/>
      <c r="O5" s="84"/>
    </row>
    <row r="6" spans="1:15" x14ac:dyDescent="0.2">
      <c r="O6" s="84"/>
    </row>
    <row r="7" spans="1:15" x14ac:dyDescent="0.2">
      <c r="O7" s="84"/>
    </row>
    <row r="8" spans="1:15" x14ac:dyDescent="0.2">
      <c r="O8" s="84"/>
    </row>
    <row r="9" spans="1:15" x14ac:dyDescent="0.2">
      <c r="O9" s="84"/>
    </row>
    <row r="10" spans="1:15" x14ac:dyDescent="0.2">
      <c r="O10" s="84"/>
    </row>
    <row r="11" spans="1:15" x14ac:dyDescent="0.2">
      <c r="O11" s="84"/>
    </row>
    <row r="12" spans="1:15" x14ac:dyDescent="0.2">
      <c r="O12" s="84"/>
    </row>
    <row r="13" spans="1:15" x14ac:dyDescent="0.2">
      <c r="O13" s="84"/>
    </row>
    <row r="14" spans="1:15" x14ac:dyDescent="0.2">
      <c r="O14" s="84"/>
    </row>
    <row r="15" spans="1:15" x14ac:dyDescent="0.2">
      <c r="O15" s="84"/>
    </row>
    <row r="16" spans="1:15" x14ac:dyDescent="0.2">
      <c r="O16" s="84"/>
    </row>
    <row r="17" spans="15:15" x14ac:dyDescent="0.2">
      <c r="O17" s="84"/>
    </row>
    <row r="18" spans="15:15" x14ac:dyDescent="0.2">
      <c r="O18" s="84"/>
    </row>
    <row r="19" spans="15:15" x14ac:dyDescent="0.2">
      <c r="O19" s="84"/>
    </row>
    <row r="20" spans="15:15" x14ac:dyDescent="0.2">
      <c r="O20" s="84"/>
    </row>
    <row r="21" spans="15:15" x14ac:dyDescent="0.2">
      <c r="O21" s="84"/>
    </row>
    <row r="22" spans="15:15" x14ac:dyDescent="0.2">
      <c r="O22" s="84"/>
    </row>
  </sheetData>
  <sheetProtection algorithmName="SHA-512" hashValue="YhMA2IrYdFXgddof1/76sGaCV2jijf2mRNh0tlL0seFI+GnU4G/ILc/YFDqXRCJz/9hvyVIZtvbqEoXqnyWTMQ==" saltValue="x0kKtzJr30j0OdkROx4QQg==" spinCount="100000" sheet="1" objects="1" scenarios="1"/>
  <mergeCells count="16">
    <mergeCell ref="M4:M5"/>
    <mergeCell ref="I4:J4"/>
    <mergeCell ref="K4:K5"/>
    <mergeCell ref="L4:L5"/>
    <mergeCell ref="O2:O22"/>
    <mergeCell ref="A1:L1"/>
    <mergeCell ref="A2:G2"/>
    <mergeCell ref="I2:J2"/>
    <mergeCell ref="A3:G3"/>
    <mergeCell ref="A4:A5"/>
    <mergeCell ref="B4:B5"/>
    <mergeCell ref="C4:C5"/>
    <mergeCell ref="D4:D5"/>
    <mergeCell ref="E4:F4"/>
    <mergeCell ref="G4:G5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D4ED5-7871-4D8A-BB45-A0FCBFB69EE4}">
  <sheetPr codeName="Sheet6"/>
  <dimension ref="A1:Q24"/>
  <sheetViews>
    <sheetView topLeftCell="A2" workbookViewId="0">
      <selection activeCell="A6" sqref="A6"/>
    </sheetView>
  </sheetViews>
  <sheetFormatPr defaultRowHeight="12.75" x14ac:dyDescent="0.2"/>
  <cols>
    <col min="1" max="1" width="6.7109375" style="20" customWidth="1"/>
    <col min="2" max="3" width="20.7109375" style="19" customWidth="1"/>
    <col min="4" max="5" width="20.7109375" style="23" customWidth="1"/>
    <col min="6" max="6" width="20.7109375" style="19" customWidth="1"/>
    <col min="7" max="7" width="12.7109375" style="23" customWidth="1"/>
    <col min="8" max="8" width="8.7109375" style="21" customWidth="1"/>
    <col min="9" max="14" width="20.7109375" style="22" customWidth="1"/>
    <col min="15" max="15" width="25.7109375" style="19" customWidth="1"/>
    <col min="16" max="16" width="6.28515625" style="1" customWidth="1"/>
    <col min="17" max="17" width="40.7109375" style="1" customWidth="1"/>
    <col min="18" max="16384" width="9.140625" style="1"/>
  </cols>
  <sheetData>
    <row r="1" spans="1:17" ht="20.25" customHeight="1" x14ac:dyDescent="0.3">
      <c r="A1" s="74" t="s">
        <v>66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1"/>
    </row>
    <row r="2" spans="1:17" x14ac:dyDescent="0.2">
      <c r="A2" s="78" t="s">
        <v>18</v>
      </c>
      <c r="B2" s="78"/>
      <c r="C2" s="78"/>
      <c r="D2" s="78"/>
      <c r="E2" s="78"/>
      <c r="F2" s="78"/>
      <c r="G2" s="78"/>
      <c r="H2" s="78"/>
      <c r="I2" s="78"/>
      <c r="J2" s="38">
        <f>SUM($J$6:$J$1000)</f>
        <v>0</v>
      </c>
      <c r="K2" s="85">
        <f>SUM($K$3,$L$3)</f>
        <v>0</v>
      </c>
      <c r="L2" s="85"/>
      <c r="M2" s="38">
        <f>SUM($M$6:$M$1000)</f>
        <v>0</v>
      </c>
      <c r="N2" s="38">
        <f>SUM($M$2,$K$2,$J$2)</f>
        <v>0</v>
      </c>
      <c r="O2" s="1"/>
    </row>
    <row r="3" spans="1:17" x14ac:dyDescent="0.2">
      <c r="A3" s="78" t="s">
        <v>17</v>
      </c>
      <c r="B3" s="78"/>
      <c r="C3" s="78"/>
      <c r="D3" s="78"/>
      <c r="E3" s="78"/>
      <c r="F3" s="78"/>
      <c r="G3" s="78"/>
      <c r="H3" s="78"/>
      <c r="I3" s="78"/>
      <c r="J3" s="9"/>
      <c r="K3" s="40">
        <f>SUM($K$6:$K$1000)</f>
        <v>0</v>
      </c>
      <c r="L3" s="40">
        <f>SUM($L$6:$L$1000)</f>
        <v>0</v>
      </c>
      <c r="M3" s="9"/>
      <c r="N3" s="9"/>
      <c r="O3" s="1"/>
    </row>
    <row r="4" spans="1:17" ht="12.75" customHeight="1" x14ac:dyDescent="0.2">
      <c r="A4" s="77" t="s">
        <v>53</v>
      </c>
      <c r="B4" s="77" t="s">
        <v>54</v>
      </c>
      <c r="C4" s="77" t="s">
        <v>67</v>
      </c>
      <c r="D4" s="77" t="s">
        <v>68</v>
      </c>
      <c r="E4" s="77" t="s">
        <v>69</v>
      </c>
      <c r="F4" s="77" t="s">
        <v>70</v>
      </c>
      <c r="G4" s="82" t="s">
        <v>57</v>
      </c>
      <c r="H4" s="82"/>
      <c r="I4" s="77" t="s">
        <v>58</v>
      </c>
      <c r="J4" s="77" t="s">
        <v>21</v>
      </c>
      <c r="K4" s="80" t="s">
        <v>22</v>
      </c>
      <c r="L4" s="81"/>
      <c r="M4" s="77" t="s">
        <v>1</v>
      </c>
      <c r="N4" s="77" t="s">
        <v>18</v>
      </c>
      <c r="O4" s="77" t="s">
        <v>90</v>
      </c>
      <c r="Q4" s="83" t="s">
        <v>101</v>
      </c>
    </row>
    <row r="5" spans="1:17" x14ac:dyDescent="0.2">
      <c r="A5" s="77"/>
      <c r="B5" s="77"/>
      <c r="C5" s="77"/>
      <c r="D5" s="77"/>
      <c r="E5" s="77"/>
      <c r="F5" s="77"/>
      <c r="G5" s="48" t="s">
        <v>59</v>
      </c>
      <c r="H5" s="48" t="s">
        <v>60</v>
      </c>
      <c r="I5" s="77"/>
      <c r="J5" s="77"/>
      <c r="K5" s="48" t="s">
        <v>61</v>
      </c>
      <c r="L5" s="48" t="s">
        <v>62</v>
      </c>
      <c r="M5" s="77"/>
      <c r="N5" s="77"/>
      <c r="O5" s="77"/>
      <c r="Q5" s="84"/>
    </row>
    <row r="6" spans="1:17" x14ac:dyDescent="0.2">
      <c r="Q6" s="84"/>
    </row>
    <row r="7" spans="1:17" x14ac:dyDescent="0.2">
      <c r="Q7" s="84"/>
    </row>
    <row r="8" spans="1:17" x14ac:dyDescent="0.2">
      <c r="Q8" s="84"/>
    </row>
    <row r="9" spans="1:17" x14ac:dyDescent="0.2">
      <c r="Q9" s="84"/>
    </row>
    <row r="10" spans="1:17" x14ac:dyDescent="0.2">
      <c r="Q10" s="84"/>
    </row>
    <row r="11" spans="1:17" x14ac:dyDescent="0.2">
      <c r="Q11" s="84"/>
    </row>
    <row r="12" spans="1:17" x14ac:dyDescent="0.2">
      <c r="Q12" s="84"/>
    </row>
    <row r="13" spans="1:17" x14ac:dyDescent="0.2">
      <c r="Q13" s="84"/>
    </row>
    <row r="14" spans="1:17" x14ac:dyDescent="0.2">
      <c r="Q14" s="84"/>
    </row>
    <row r="15" spans="1:17" x14ac:dyDescent="0.2">
      <c r="Q15" s="84"/>
    </row>
    <row r="16" spans="1:17" x14ac:dyDescent="0.2">
      <c r="Q16" s="84"/>
    </row>
    <row r="17" spans="17:17" x14ac:dyDescent="0.2">
      <c r="Q17" s="84"/>
    </row>
    <row r="18" spans="17:17" x14ac:dyDescent="0.2">
      <c r="Q18" s="84"/>
    </row>
    <row r="19" spans="17:17" x14ac:dyDescent="0.2">
      <c r="Q19" s="84"/>
    </row>
    <row r="20" spans="17:17" x14ac:dyDescent="0.2">
      <c r="Q20" s="84"/>
    </row>
    <row r="21" spans="17:17" x14ac:dyDescent="0.2">
      <c r="Q21" s="84"/>
    </row>
    <row r="22" spans="17:17" x14ac:dyDescent="0.2">
      <c r="Q22" s="84"/>
    </row>
    <row r="23" spans="17:17" x14ac:dyDescent="0.2">
      <c r="Q23" s="84"/>
    </row>
    <row r="24" spans="17:17" x14ac:dyDescent="0.2">
      <c r="Q24" s="84"/>
    </row>
  </sheetData>
  <sheetProtection algorithmName="SHA-512" hashValue="hZy8agMhiZ0X1ST1Rn/4qM8vwBw6JFILRXGuJkaVn0spkoo7d0gDK2zaVr+hZo2Ku0qJv1b6rhLAiEfsCFU6Tw==" saltValue="kkt3xU1omhB0zJappSkR9g==" spinCount="100000" sheet="1" objects="1" scenarios="1"/>
  <mergeCells count="18">
    <mergeCell ref="O4:O5"/>
    <mergeCell ref="K2:L2"/>
    <mergeCell ref="A2:I2"/>
    <mergeCell ref="A3:I3"/>
    <mergeCell ref="Q4:Q24"/>
    <mergeCell ref="A1:N1"/>
    <mergeCell ref="G4:H4"/>
    <mergeCell ref="I4:I5"/>
    <mergeCell ref="J4:J5"/>
    <mergeCell ref="K4:L4"/>
    <mergeCell ref="M4:M5"/>
    <mergeCell ref="N4:N5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1F5A6-F46C-4353-BE56-2AED8CA6E23E}">
  <sheetPr codeName="Sheet7"/>
  <dimension ref="A1:P24"/>
  <sheetViews>
    <sheetView workbookViewId="0">
      <selection activeCell="A6" sqref="A6"/>
    </sheetView>
  </sheetViews>
  <sheetFormatPr defaultRowHeight="12.75" x14ac:dyDescent="0.2"/>
  <cols>
    <col min="1" max="1" width="6.7109375" style="20" customWidth="1"/>
    <col min="2" max="3" width="20.7109375" style="19" customWidth="1"/>
    <col min="4" max="4" width="20.7109375" style="23" customWidth="1"/>
    <col min="5" max="5" width="20.7109375" style="19" customWidth="1"/>
    <col min="6" max="6" width="12.7109375" style="23" customWidth="1"/>
    <col min="7" max="7" width="8.7109375" style="21" customWidth="1"/>
    <col min="8" max="13" width="17.7109375" style="22" customWidth="1"/>
    <col min="14" max="14" width="30.7109375" style="19" customWidth="1"/>
    <col min="15" max="15" width="9.140625" style="1"/>
    <col min="16" max="16" width="50.7109375" style="1" customWidth="1"/>
    <col min="17" max="16384" width="9.140625" style="1"/>
  </cols>
  <sheetData>
    <row r="1" spans="1:16" ht="20.25" x14ac:dyDescent="0.3">
      <c r="A1" s="74" t="s">
        <v>73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1"/>
    </row>
    <row r="2" spans="1:16" x14ac:dyDescent="0.2">
      <c r="A2" s="78" t="s">
        <v>18</v>
      </c>
      <c r="B2" s="78"/>
      <c r="C2" s="78"/>
      <c r="D2" s="78"/>
      <c r="E2" s="78"/>
      <c r="F2" s="78"/>
      <c r="G2" s="78"/>
      <c r="H2" s="78"/>
      <c r="I2" s="38">
        <f>SUM($I$6:$I$1000)</f>
        <v>0</v>
      </c>
      <c r="J2" s="85">
        <f>SUM($J$3,$K$3)</f>
        <v>0</v>
      </c>
      <c r="K2" s="85"/>
      <c r="L2" s="38">
        <f>SUM($L$6:$L$1000)</f>
        <v>0</v>
      </c>
      <c r="M2" s="38">
        <f>SUM($L$2,$J$2,$I$2)</f>
        <v>0</v>
      </c>
      <c r="N2" s="1"/>
    </row>
    <row r="3" spans="1:16" x14ac:dyDescent="0.2">
      <c r="A3" s="78" t="s">
        <v>17</v>
      </c>
      <c r="B3" s="78"/>
      <c r="C3" s="78"/>
      <c r="D3" s="78"/>
      <c r="E3" s="78"/>
      <c r="F3" s="78"/>
      <c r="G3" s="78"/>
      <c r="H3" s="78"/>
      <c r="I3" s="9"/>
      <c r="J3" s="40">
        <f>SUM($J$6:$J$1000)</f>
        <v>0</v>
      </c>
      <c r="K3" s="40">
        <f>SUM($K$6:$K$1000)</f>
        <v>0</v>
      </c>
      <c r="L3" s="9"/>
      <c r="M3" s="9"/>
      <c r="N3" s="1"/>
    </row>
    <row r="4" spans="1:16" x14ac:dyDescent="0.2">
      <c r="A4" s="77" t="s">
        <v>53</v>
      </c>
      <c r="B4" s="77" t="s">
        <v>54</v>
      </c>
      <c r="C4" s="77" t="s">
        <v>74</v>
      </c>
      <c r="D4" s="77" t="s">
        <v>75</v>
      </c>
      <c r="E4" s="77" t="s">
        <v>70</v>
      </c>
      <c r="F4" s="82" t="s">
        <v>57</v>
      </c>
      <c r="G4" s="82"/>
      <c r="H4" s="77" t="s">
        <v>58</v>
      </c>
      <c r="I4" s="77" t="s">
        <v>21</v>
      </c>
      <c r="J4" s="80" t="s">
        <v>22</v>
      </c>
      <c r="K4" s="81"/>
      <c r="L4" s="77" t="s">
        <v>1</v>
      </c>
      <c r="M4" s="77" t="s">
        <v>18</v>
      </c>
      <c r="N4" s="77" t="s">
        <v>90</v>
      </c>
      <c r="P4" s="83" t="s">
        <v>102</v>
      </c>
    </row>
    <row r="5" spans="1:16" x14ac:dyDescent="0.2">
      <c r="A5" s="77"/>
      <c r="B5" s="77"/>
      <c r="C5" s="77"/>
      <c r="D5" s="77"/>
      <c r="E5" s="77"/>
      <c r="F5" s="48" t="s">
        <v>59</v>
      </c>
      <c r="G5" s="48" t="s">
        <v>60</v>
      </c>
      <c r="H5" s="77"/>
      <c r="I5" s="77"/>
      <c r="J5" s="48" t="s">
        <v>61</v>
      </c>
      <c r="K5" s="48" t="s">
        <v>62</v>
      </c>
      <c r="L5" s="77"/>
      <c r="M5" s="77"/>
      <c r="N5" s="77"/>
      <c r="P5" s="84"/>
    </row>
    <row r="6" spans="1:16" x14ac:dyDescent="0.2">
      <c r="P6" s="84"/>
    </row>
    <row r="7" spans="1:16" x14ac:dyDescent="0.2">
      <c r="P7" s="84"/>
    </row>
    <row r="8" spans="1:16" x14ac:dyDescent="0.2">
      <c r="P8" s="84"/>
    </row>
    <row r="9" spans="1:16" x14ac:dyDescent="0.2">
      <c r="P9" s="84"/>
    </row>
    <row r="10" spans="1:16" x14ac:dyDescent="0.2">
      <c r="P10" s="84"/>
    </row>
    <row r="11" spans="1:16" x14ac:dyDescent="0.2">
      <c r="P11" s="84"/>
    </row>
    <row r="12" spans="1:16" x14ac:dyDescent="0.2">
      <c r="P12" s="84"/>
    </row>
    <row r="13" spans="1:16" x14ac:dyDescent="0.2">
      <c r="P13" s="84"/>
    </row>
    <row r="14" spans="1:16" x14ac:dyDescent="0.2">
      <c r="P14" s="84"/>
    </row>
    <row r="15" spans="1:16" x14ac:dyDescent="0.2">
      <c r="P15" s="84"/>
    </row>
    <row r="16" spans="1:16" x14ac:dyDescent="0.2">
      <c r="P16" s="84"/>
    </row>
    <row r="17" spans="16:16" x14ac:dyDescent="0.2">
      <c r="P17" s="84"/>
    </row>
    <row r="18" spans="16:16" x14ac:dyDescent="0.2">
      <c r="P18" s="84"/>
    </row>
    <row r="19" spans="16:16" x14ac:dyDescent="0.2">
      <c r="P19" s="84"/>
    </row>
    <row r="20" spans="16:16" x14ac:dyDescent="0.2">
      <c r="P20" s="84"/>
    </row>
    <row r="21" spans="16:16" x14ac:dyDescent="0.2">
      <c r="P21" s="84"/>
    </row>
    <row r="22" spans="16:16" x14ac:dyDescent="0.2">
      <c r="P22" s="84"/>
    </row>
    <row r="23" spans="16:16" x14ac:dyDescent="0.2">
      <c r="P23" s="84"/>
    </row>
    <row r="24" spans="16:16" x14ac:dyDescent="0.2">
      <c r="P24" s="84"/>
    </row>
  </sheetData>
  <sheetProtection algorithmName="SHA-512" hashValue="/uc4E1u6IFE21dLuiOyUc/rpNsmB28Ojh72dTyr4243u7oPxg8+Kpv3k5jWJRxci8j6yPTSVQuZqUXuZ2F9inQ==" saltValue="vkGgigEaArrkmDy6cld5FQ==" spinCount="100000" sheet="1" objects="1" scenarios="1"/>
  <mergeCells count="17">
    <mergeCell ref="H4:H5"/>
    <mergeCell ref="I4:I5"/>
    <mergeCell ref="J4:K4"/>
    <mergeCell ref="P4:P24"/>
    <mergeCell ref="A1:M1"/>
    <mergeCell ref="N4:N5"/>
    <mergeCell ref="L4:L5"/>
    <mergeCell ref="M4:M5"/>
    <mergeCell ref="A2:H2"/>
    <mergeCell ref="A3:H3"/>
    <mergeCell ref="J2:K2"/>
    <mergeCell ref="A4:A5"/>
    <mergeCell ref="B4:B5"/>
    <mergeCell ref="C4:C5"/>
    <mergeCell ref="D4:D5"/>
    <mergeCell ref="E4:E5"/>
    <mergeCell ref="F4:G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DE4E4-F6F5-4DD4-AD94-DCB09F1AD35B}">
  <sheetPr codeName="Sheet8"/>
  <dimension ref="A1:O24"/>
  <sheetViews>
    <sheetView topLeftCell="A2" workbookViewId="0">
      <selection activeCell="A6" sqref="A6"/>
    </sheetView>
  </sheetViews>
  <sheetFormatPr defaultRowHeight="12.75" x14ac:dyDescent="0.2"/>
  <cols>
    <col min="1" max="1" width="6.7109375" style="20" customWidth="1"/>
    <col min="2" max="4" width="20.7109375" style="19" customWidth="1"/>
    <col min="5" max="5" width="12.7109375" style="23" customWidth="1"/>
    <col min="6" max="6" width="8.7109375" style="21" customWidth="1"/>
    <col min="7" max="12" width="17.7109375" style="22" customWidth="1"/>
    <col min="13" max="13" width="25.7109375" style="19" customWidth="1"/>
    <col min="14" max="14" width="9.140625" style="1"/>
    <col min="15" max="15" width="50.7109375" style="1" customWidth="1"/>
    <col min="16" max="16384" width="9.140625" style="1"/>
  </cols>
  <sheetData>
    <row r="1" spans="1:15" ht="20.25" x14ac:dyDescent="0.3">
      <c r="A1" s="74" t="s">
        <v>76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"/>
    </row>
    <row r="2" spans="1:15" x14ac:dyDescent="0.2">
      <c r="A2" s="78" t="s">
        <v>18</v>
      </c>
      <c r="B2" s="78"/>
      <c r="C2" s="78"/>
      <c r="D2" s="78"/>
      <c r="E2" s="78"/>
      <c r="F2" s="78"/>
      <c r="G2" s="78"/>
      <c r="H2" s="38">
        <f>SUM($H$6:$H$1000)</f>
        <v>0</v>
      </c>
      <c r="I2" s="85">
        <f>SUM($I$3,$J$3)</f>
        <v>0</v>
      </c>
      <c r="J2" s="85"/>
      <c r="K2" s="38">
        <f>SUM($K$6:$K$1000)</f>
        <v>0</v>
      </c>
      <c r="L2" s="38">
        <f>SUM($K$2,$I$2,$H$2)</f>
        <v>0</v>
      </c>
      <c r="M2" s="1"/>
    </row>
    <row r="3" spans="1:15" x14ac:dyDescent="0.2">
      <c r="A3" s="78" t="s">
        <v>17</v>
      </c>
      <c r="B3" s="78"/>
      <c r="C3" s="78"/>
      <c r="D3" s="78"/>
      <c r="E3" s="78"/>
      <c r="F3" s="78"/>
      <c r="G3" s="78"/>
      <c r="H3" s="9"/>
      <c r="I3" s="40">
        <f>SUM($I$6:$I$1000)</f>
        <v>0</v>
      </c>
      <c r="J3" s="40">
        <f>SUM($J$6:$J$1000)</f>
        <v>0</v>
      </c>
      <c r="K3" s="9"/>
      <c r="L3" s="9"/>
      <c r="M3" s="1"/>
    </row>
    <row r="4" spans="1:15" ht="12.75" customHeight="1" x14ac:dyDescent="0.2">
      <c r="A4" s="77" t="s">
        <v>53</v>
      </c>
      <c r="B4" s="77" t="s">
        <v>54</v>
      </c>
      <c r="C4" s="77" t="s">
        <v>77</v>
      </c>
      <c r="D4" s="77" t="s">
        <v>70</v>
      </c>
      <c r="E4" s="82" t="s">
        <v>57</v>
      </c>
      <c r="F4" s="82"/>
      <c r="G4" s="77" t="s">
        <v>58</v>
      </c>
      <c r="H4" s="77" t="s">
        <v>21</v>
      </c>
      <c r="I4" s="80" t="s">
        <v>22</v>
      </c>
      <c r="J4" s="81"/>
      <c r="K4" s="77" t="s">
        <v>1</v>
      </c>
      <c r="L4" s="77" t="s">
        <v>18</v>
      </c>
      <c r="M4" s="77" t="s">
        <v>90</v>
      </c>
      <c r="O4" s="83" t="s">
        <v>103</v>
      </c>
    </row>
    <row r="5" spans="1:15" x14ac:dyDescent="0.2">
      <c r="A5" s="77"/>
      <c r="B5" s="77"/>
      <c r="C5" s="77"/>
      <c r="D5" s="77"/>
      <c r="E5" s="48" t="s">
        <v>59</v>
      </c>
      <c r="F5" s="48" t="s">
        <v>60</v>
      </c>
      <c r="G5" s="77"/>
      <c r="H5" s="77"/>
      <c r="I5" s="48" t="s">
        <v>61</v>
      </c>
      <c r="J5" s="48" t="s">
        <v>62</v>
      </c>
      <c r="K5" s="77"/>
      <c r="L5" s="77"/>
      <c r="M5" s="77"/>
      <c r="O5" s="84"/>
    </row>
    <row r="6" spans="1:15" x14ac:dyDescent="0.2">
      <c r="O6" s="84"/>
    </row>
    <row r="7" spans="1:15" x14ac:dyDescent="0.2">
      <c r="O7" s="84"/>
    </row>
    <row r="8" spans="1:15" x14ac:dyDescent="0.2">
      <c r="O8" s="84"/>
    </row>
    <row r="9" spans="1:15" x14ac:dyDescent="0.2">
      <c r="O9" s="84"/>
    </row>
    <row r="10" spans="1:15" x14ac:dyDescent="0.2">
      <c r="O10" s="84"/>
    </row>
    <row r="11" spans="1:15" x14ac:dyDescent="0.2">
      <c r="O11" s="84"/>
    </row>
    <row r="12" spans="1:15" x14ac:dyDescent="0.2">
      <c r="O12" s="84"/>
    </row>
    <row r="13" spans="1:15" x14ac:dyDescent="0.2">
      <c r="O13" s="84"/>
    </row>
    <row r="14" spans="1:15" x14ac:dyDescent="0.2">
      <c r="O14" s="84"/>
    </row>
    <row r="15" spans="1:15" x14ac:dyDescent="0.2">
      <c r="O15" s="84"/>
    </row>
    <row r="16" spans="1:15" x14ac:dyDescent="0.2">
      <c r="O16" s="84"/>
    </row>
    <row r="17" spans="15:15" x14ac:dyDescent="0.2">
      <c r="O17" s="84"/>
    </row>
    <row r="18" spans="15:15" x14ac:dyDescent="0.2">
      <c r="O18" s="84"/>
    </row>
    <row r="19" spans="15:15" x14ac:dyDescent="0.2">
      <c r="O19" s="84"/>
    </row>
    <row r="20" spans="15:15" x14ac:dyDescent="0.2">
      <c r="O20" s="84"/>
    </row>
    <row r="21" spans="15:15" x14ac:dyDescent="0.2">
      <c r="O21" s="84"/>
    </row>
    <row r="22" spans="15:15" x14ac:dyDescent="0.2">
      <c r="O22" s="84"/>
    </row>
    <row r="23" spans="15:15" x14ac:dyDescent="0.2">
      <c r="O23" s="84"/>
    </row>
    <row r="24" spans="15:15" x14ac:dyDescent="0.2">
      <c r="O24" s="84"/>
    </row>
  </sheetData>
  <sheetProtection algorithmName="SHA-512" hashValue="FzfVVPZGuYW+c4vn9d+ARRSunptUCGFYHlwoTMDZdzvghgQePNppEpVZBm9RSxqmV9wrOdz0kC6JfpRVrpijhg==" saltValue="nYndXYiEPkSn2xuNeOxAvg==" spinCount="100000" sheet="1" objects="1" scenarios="1"/>
  <mergeCells count="16">
    <mergeCell ref="O4:O24"/>
    <mergeCell ref="A1:L1"/>
    <mergeCell ref="M4:M5"/>
    <mergeCell ref="H4:H5"/>
    <mergeCell ref="I4:J4"/>
    <mergeCell ref="K4:K5"/>
    <mergeCell ref="L4:L5"/>
    <mergeCell ref="I2:J2"/>
    <mergeCell ref="A2:G2"/>
    <mergeCell ref="A3:G3"/>
    <mergeCell ref="A4:A5"/>
    <mergeCell ref="B4:B5"/>
    <mergeCell ref="C4:C5"/>
    <mergeCell ref="D4:D5"/>
    <mergeCell ref="E4:F4"/>
    <mergeCell ref="G4:G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52C72-52EA-4411-AB4D-EA087B5B55CC}">
  <sheetPr codeName="Sheet9"/>
  <dimension ref="A1:O24"/>
  <sheetViews>
    <sheetView topLeftCell="A2" workbookViewId="0">
      <selection activeCell="A6" sqref="A6"/>
    </sheetView>
  </sheetViews>
  <sheetFormatPr defaultRowHeight="12.75" x14ac:dyDescent="0.2"/>
  <cols>
    <col min="1" max="1" width="6.7109375" style="20" customWidth="1"/>
    <col min="2" max="4" width="20.7109375" style="19" customWidth="1"/>
    <col min="5" max="5" width="12.7109375" style="19" customWidth="1"/>
    <col min="6" max="6" width="8.7109375" style="21" customWidth="1"/>
    <col min="7" max="7" width="20.7109375" style="22" customWidth="1"/>
    <col min="8" max="12" width="17.7109375" style="22" customWidth="1"/>
    <col min="13" max="13" width="25.7109375" style="19" customWidth="1"/>
    <col min="14" max="14" width="9.140625" style="1"/>
    <col min="15" max="15" width="50.7109375" style="1" customWidth="1"/>
    <col min="16" max="16384" width="9.140625" style="1"/>
  </cols>
  <sheetData>
    <row r="1" spans="1:15" ht="20.25" x14ac:dyDescent="0.3">
      <c r="A1" s="74" t="s">
        <v>105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"/>
    </row>
    <row r="2" spans="1:15" x14ac:dyDescent="0.2">
      <c r="A2" s="78" t="s">
        <v>18</v>
      </c>
      <c r="B2" s="78"/>
      <c r="C2" s="78"/>
      <c r="D2" s="78"/>
      <c r="E2" s="78"/>
      <c r="F2" s="78"/>
      <c r="G2" s="78"/>
      <c r="H2" s="38">
        <f>SUM($H$6:$H$1000)</f>
        <v>0</v>
      </c>
      <c r="I2" s="79">
        <f>SUM($I$3,$J$3)</f>
        <v>0</v>
      </c>
      <c r="J2" s="79"/>
      <c r="K2" s="38">
        <f>SUM($K$6:$K$1000)</f>
        <v>0</v>
      </c>
      <c r="L2" s="38">
        <f>SUM($K$2,$I$2,$H$2)</f>
        <v>0</v>
      </c>
      <c r="M2" s="1"/>
    </row>
    <row r="3" spans="1:15" x14ac:dyDescent="0.2">
      <c r="A3" s="78" t="s">
        <v>17</v>
      </c>
      <c r="B3" s="78"/>
      <c r="C3" s="78"/>
      <c r="D3" s="78"/>
      <c r="E3" s="78"/>
      <c r="F3" s="78"/>
      <c r="G3" s="78"/>
      <c r="H3" s="9"/>
      <c r="I3" s="40">
        <f>SUM($I$6:$I$1000)</f>
        <v>0</v>
      </c>
      <c r="J3" s="40">
        <f>SUM($J$6:$J$1000)</f>
        <v>0</v>
      </c>
      <c r="K3" s="9"/>
      <c r="L3" s="9"/>
      <c r="M3" s="1"/>
    </row>
    <row r="4" spans="1:15" x14ac:dyDescent="0.2">
      <c r="A4" s="77" t="s">
        <v>53</v>
      </c>
      <c r="B4" s="77" t="s">
        <v>54</v>
      </c>
      <c r="C4" s="77" t="s">
        <v>78</v>
      </c>
      <c r="D4" s="77" t="s">
        <v>79</v>
      </c>
      <c r="E4" s="82" t="s">
        <v>57</v>
      </c>
      <c r="F4" s="82"/>
      <c r="G4" s="77" t="s">
        <v>58</v>
      </c>
      <c r="H4" s="77" t="s">
        <v>21</v>
      </c>
      <c r="I4" s="80" t="s">
        <v>22</v>
      </c>
      <c r="J4" s="81"/>
      <c r="K4" s="77" t="s">
        <v>1</v>
      </c>
      <c r="L4" s="77" t="s">
        <v>18</v>
      </c>
      <c r="M4" s="77" t="s">
        <v>90</v>
      </c>
      <c r="O4" s="83" t="s">
        <v>104</v>
      </c>
    </row>
    <row r="5" spans="1:15" x14ac:dyDescent="0.2">
      <c r="A5" s="77"/>
      <c r="B5" s="77"/>
      <c r="C5" s="77"/>
      <c r="D5" s="77"/>
      <c r="E5" s="48" t="s">
        <v>59</v>
      </c>
      <c r="F5" s="48" t="s">
        <v>60</v>
      </c>
      <c r="G5" s="77"/>
      <c r="H5" s="77"/>
      <c r="I5" s="48" t="s">
        <v>61</v>
      </c>
      <c r="J5" s="48" t="s">
        <v>62</v>
      </c>
      <c r="K5" s="77"/>
      <c r="L5" s="77"/>
      <c r="M5" s="77"/>
      <c r="O5" s="84"/>
    </row>
    <row r="6" spans="1:15" x14ac:dyDescent="0.2">
      <c r="O6" s="84"/>
    </row>
    <row r="7" spans="1:15" x14ac:dyDescent="0.2">
      <c r="O7" s="84"/>
    </row>
    <row r="8" spans="1:15" x14ac:dyDescent="0.2">
      <c r="O8" s="84"/>
    </row>
    <row r="9" spans="1:15" x14ac:dyDescent="0.2">
      <c r="O9" s="84"/>
    </row>
    <row r="10" spans="1:15" x14ac:dyDescent="0.2">
      <c r="O10" s="84"/>
    </row>
    <row r="11" spans="1:15" x14ac:dyDescent="0.2">
      <c r="O11" s="84"/>
    </row>
    <row r="12" spans="1:15" x14ac:dyDescent="0.2">
      <c r="O12" s="84"/>
    </row>
    <row r="13" spans="1:15" x14ac:dyDescent="0.2">
      <c r="O13" s="84"/>
    </row>
    <row r="14" spans="1:15" x14ac:dyDescent="0.2">
      <c r="O14" s="84"/>
    </row>
    <row r="15" spans="1:15" x14ac:dyDescent="0.2">
      <c r="O15" s="84"/>
    </row>
    <row r="16" spans="1:15" x14ac:dyDescent="0.2">
      <c r="O16" s="84"/>
    </row>
    <row r="17" spans="15:15" x14ac:dyDescent="0.2">
      <c r="O17" s="84"/>
    </row>
    <row r="18" spans="15:15" x14ac:dyDescent="0.2">
      <c r="O18" s="84"/>
    </row>
    <row r="19" spans="15:15" x14ac:dyDescent="0.2">
      <c r="O19" s="84"/>
    </row>
    <row r="20" spans="15:15" x14ac:dyDescent="0.2">
      <c r="O20" s="84"/>
    </row>
    <row r="21" spans="15:15" x14ac:dyDescent="0.2">
      <c r="O21" s="84"/>
    </row>
    <row r="22" spans="15:15" x14ac:dyDescent="0.2">
      <c r="O22" s="84"/>
    </row>
    <row r="23" spans="15:15" x14ac:dyDescent="0.2">
      <c r="O23" s="84"/>
    </row>
    <row r="24" spans="15:15" x14ac:dyDescent="0.2">
      <c r="O24" s="84"/>
    </row>
  </sheetData>
  <sheetProtection algorithmName="SHA-512" hashValue="Pcayf3o0WF/ZYeByqFL1/MyoCCVXPIYn4U+O1AixT0lDGeM6+1RDMpcGM256wGkAsmTnlCvLTGLvhn01LTvHVA==" saltValue="jloUbgHHdr+krdUkSeCiWg==" spinCount="100000" sheet="1" objects="1" scenarios="1"/>
  <mergeCells count="16">
    <mergeCell ref="O4:O24"/>
    <mergeCell ref="A1:L1"/>
    <mergeCell ref="M4:M5"/>
    <mergeCell ref="H4:H5"/>
    <mergeCell ref="I4:J4"/>
    <mergeCell ref="K4:K5"/>
    <mergeCell ref="L4:L5"/>
    <mergeCell ref="I2:J2"/>
    <mergeCell ref="A2:G2"/>
    <mergeCell ref="A3:G3"/>
    <mergeCell ref="A4:A5"/>
    <mergeCell ref="B4:B5"/>
    <mergeCell ref="C4:C5"/>
    <mergeCell ref="D4:D5"/>
    <mergeCell ref="E4:F4"/>
    <mergeCell ref="G4:G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Rekapitulasi</vt:lpstr>
      <vt:lpstr>Ketentuan</vt:lpstr>
      <vt:lpstr>A. Honorarium</vt:lpstr>
      <vt:lpstr>B. Peralatan Pendukung</vt:lpstr>
      <vt:lpstr>C. Bahan Prototype</vt:lpstr>
      <vt:lpstr>D. Pendampingan</vt:lpstr>
      <vt:lpstr>E. FGD</vt:lpstr>
      <vt:lpstr>F. Survei</vt:lpstr>
      <vt:lpstr>G. Pengujian Produk</vt:lpstr>
      <vt:lpstr>H. Pendaftaran HKI</vt:lpstr>
      <vt:lpstr>I. Biaya Perjalanan Dinas</vt:lpstr>
      <vt:lpstr>J. Bantuan Insentif Mahasiswa</vt:lpstr>
      <vt:lpstr>K. Produksi Skala Terbatas</vt:lpstr>
      <vt:lpstr>L. Pengelolaan Program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Noor Fadhil</dc:creator>
  <cp:lastModifiedBy>Muhammad Noor Fadhil</cp:lastModifiedBy>
  <dcterms:created xsi:type="dcterms:W3CDTF">2024-10-09T16:35:15Z</dcterms:created>
  <dcterms:modified xsi:type="dcterms:W3CDTF">2024-10-15T08:16:02Z</dcterms:modified>
</cp:coreProperties>
</file>